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UBND XÃ NHƠN TRẠCH 01-7-2025\TUYẾN METRO\TB THU HỒI ĐẤT\"/>
    </mc:Choice>
  </mc:AlternateContent>
  <bookViews>
    <workbookView xWindow="22935" yWindow="-105" windowWidth="23250" windowHeight="12570" firstSheet="1" activeTab="1"/>
  </bookViews>
  <sheets>
    <sheet name="Sheet1" sheetId="1" state="hidden" r:id="rId1"/>
    <sheet name="DANH SACH" sheetId="2" r:id="rId2"/>
    <sheet name="Sheet2" sheetId="3" r:id="rId3"/>
    <sheet name="Sheet3" sheetId="4" r:id="rId4"/>
  </sheets>
  <definedNames>
    <definedName name="_xlnm.Print_Area" localSheetId="1">'DANH SACH'!$A$1:$I$120</definedName>
    <definedName name="_xlnm.Print_Titles" localSheetId="1">'DANH SACH'!$6:$6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2" l="1"/>
  <c r="A9" i="2" s="1"/>
  <c r="A10" i="2" l="1"/>
  <c r="G120" i="2"/>
  <c r="F120" i="2"/>
  <c r="Q141" i="3"/>
  <c r="N141" i="3"/>
  <c r="M141" i="3"/>
  <c r="S138" i="3"/>
  <c r="R138" i="3"/>
  <c r="O137" i="3"/>
  <c r="S137" i="3" s="1"/>
  <c r="S136" i="3"/>
  <c r="R136" i="3"/>
  <c r="S135" i="3"/>
  <c r="R135" i="3"/>
  <c r="S134" i="3"/>
  <c r="R134" i="3"/>
  <c r="S133" i="3"/>
  <c r="R133" i="3"/>
  <c r="S132" i="3"/>
  <c r="R132" i="3"/>
  <c r="S131" i="3"/>
  <c r="R131" i="3"/>
  <c r="S130" i="3"/>
  <c r="R130" i="3"/>
  <c r="S129" i="3"/>
  <c r="R129" i="3"/>
  <c r="S128" i="3"/>
  <c r="R128" i="3"/>
  <c r="S127" i="3"/>
  <c r="R127" i="3"/>
  <c r="S126" i="3"/>
  <c r="R126" i="3"/>
  <c r="S125" i="3"/>
  <c r="R125" i="3"/>
  <c r="S124" i="3"/>
  <c r="R124" i="3"/>
  <c r="S123" i="3"/>
  <c r="R123" i="3"/>
  <c r="S122" i="3"/>
  <c r="R122" i="3"/>
  <c r="S121" i="3"/>
  <c r="R121" i="3"/>
  <c r="S120" i="3"/>
  <c r="R120" i="3"/>
  <c r="S119" i="3"/>
  <c r="R119" i="3"/>
  <c r="S118" i="3"/>
  <c r="R118" i="3"/>
  <c r="S117" i="3"/>
  <c r="R117" i="3"/>
  <c r="S116" i="3"/>
  <c r="R116" i="3"/>
  <c r="S115" i="3"/>
  <c r="R115" i="3"/>
  <c r="S114" i="3"/>
  <c r="R114" i="3"/>
  <c r="S113" i="3"/>
  <c r="R113" i="3"/>
  <c r="S112" i="3"/>
  <c r="R112" i="3"/>
  <c r="S111" i="3"/>
  <c r="R111" i="3"/>
  <c r="S110" i="3"/>
  <c r="R110" i="3"/>
  <c r="S109" i="3"/>
  <c r="R109" i="3"/>
  <c r="S108" i="3"/>
  <c r="R108" i="3"/>
  <c r="S107" i="3"/>
  <c r="R107" i="3"/>
  <c r="S106" i="3"/>
  <c r="R106" i="3"/>
  <c r="S105" i="3"/>
  <c r="R105" i="3"/>
  <c r="S104" i="3"/>
  <c r="R104" i="3"/>
  <c r="S103" i="3"/>
  <c r="R103" i="3"/>
  <c r="S102" i="3"/>
  <c r="R102" i="3"/>
  <c r="S101" i="3"/>
  <c r="R101" i="3"/>
  <c r="S100" i="3"/>
  <c r="R100" i="3"/>
  <c r="S99" i="3"/>
  <c r="R99" i="3"/>
  <c r="S98" i="3"/>
  <c r="R98" i="3"/>
  <c r="S97" i="3"/>
  <c r="R97" i="3"/>
  <c r="S96" i="3"/>
  <c r="R96" i="3"/>
  <c r="S95" i="3"/>
  <c r="O95" i="3"/>
  <c r="R95" i="3" s="1"/>
  <c r="S94" i="3"/>
  <c r="R94" i="3"/>
  <c r="S93" i="3"/>
  <c r="R93" i="3"/>
  <c r="S92" i="3"/>
  <c r="R92" i="3"/>
  <c r="S91" i="3"/>
  <c r="R91" i="3"/>
  <c r="S90" i="3"/>
  <c r="R90" i="3"/>
  <c r="S89" i="3"/>
  <c r="R89" i="3"/>
  <c r="S88" i="3"/>
  <c r="R88" i="3"/>
  <c r="S87" i="3"/>
  <c r="R87" i="3"/>
  <c r="S86" i="3"/>
  <c r="R86" i="3"/>
  <c r="S85" i="3"/>
  <c r="R85" i="3"/>
  <c r="S84" i="3"/>
  <c r="R84" i="3"/>
  <c r="S83" i="3"/>
  <c r="R83" i="3"/>
  <c r="S82" i="3"/>
  <c r="R82" i="3"/>
  <c r="S81" i="3"/>
  <c r="R81" i="3"/>
  <c r="S80" i="3"/>
  <c r="R80" i="3"/>
  <c r="S79" i="3"/>
  <c r="R79" i="3"/>
  <c r="S78" i="3"/>
  <c r="R78" i="3"/>
  <c r="S77" i="3"/>
  <c r="R77" i="3"/>
  <c r="S76" i="3"/>
  <c r="R76" i="3"/>
  <c r="S75" i="3"/>
  <c r="R75" i="3"/>
  <c r="S74" i="3"/>
  <c r="R74" i="3"/>
  <c r="S73" i="3"/>
  <c r="R73" i="3"/>
  <c r="S72" i="3"/>
  <c r="R72" i="3"/>
  <c r="S71" i="3"/>
  <c r="R71" i="3"/>
  <c r="S70" i="3"/>
  <c r="R70" i="3"/>
  <c r="S69" i="3"/>
  <c r="R69" i="3"/>
  <c r="S68" i="3"/>
  <c r="R68" i="3"/>
  <c r="S67" i="3"/>
  <c r="R67" i="3"/>
  <c r="S66" i="3"/>
  <c r="R66" i="3"/>
  <c r="S65" i="3"/>
  <c r="R65" i="3"/>
  <c r="S64" i="3"/>
  <c r="P64" i="3"/>
  <c r="R64" i="3" s="1"/>
  <c r="S63" i="3"/>
  <c r="R63" i="3"/>
  <c r="S62" i="3"/>
  <c r="R62" i="3"/>
  <c r="S61" i="3"/>
  <c r="R61" i="3"/>
  <c r="S60" i="3"/>
  <c r="R60" i="3"/>
  <c r="S59" i="3"/>
  <c r="R59" i="3"/>
  <c r="S58" i="3"/>
  <c r="R58" i="3"/>
  <c r="S57" i="3"/>
  <c r="R57" i="3"/>
  <c r="S56" i="3"/>
  <c r="R56" i="3"/>
  <c r="S55" i="3"/>
  <c r="R55" i="3"/>
  <c r="S54" i="3"/>
  <c r="R54" i="3"/>
  <c r="S53" i="3"/>
  <c r="R53" i="3"/>
  <c r="S52" i="3"/>
  <c r="R52" i="3"/>
  <c r="S51" i="3"/>
  <c r="R51" i="3"/>
  <c r="S50" i="3"/>
  <c r="P50" i="3"/>
  <c r="R50" i="3" s="1"/>
  <c r="S49" i="3"/>
  <c r="P49" i="3"/>
  <c r="R49" i="3" s="1"/>
  <c r="S48" i="3"/>
  <c r="R48" i="3"/>
  <c r="S47" i="3"/>
  <c r="R47" i="3"/>
  <c r="S46" i="3"/>
  <c r="R46" i="3"/>
  <c r="S45" i="3"/>
  <c r="R45" i="3"/>
  <c r="S44" i="3"/>
  <c r="R44" i="3"/>
  <c r="S43" i="3"/>
  <c r="P43" i="3"/>
  <c r="R43" i="3" s="1"/>
  <c r="S42" i="3"/>
  <c r="R42" i="3"/>
  <c r="S41" i="3"/>
  <c r="R41" i="3"/>
  <c r="S40" i="3"/>
  <c r="R40" i="3"/>
  <c r="S39" i="3"/>
  <c r="R39" i="3"/>
  <c r="S38" i="3"/>
  <c r="R38" i="3"/>
  <c r="S37" i="3"/>
  <c r="R37" i="3"/>
  <c r="S36" i="3"/>
  <c r="R36" i="3"/>
  <c r="S35" i="3"/>
  <c r="R35" i="3"/>
  <c r="S34" i="3"/>
  <c r="R34" i="3"/>
  <c r="S33" i="3"/>
  <c r="R33" i="3"/>
  <c r="S32" i="3"/>
  <c r="R32" i="3"/>
  <c r="S31" i="3"/>
  <c r="R31" i="3"/>
  <c r="S30" i="3"/>
  <c r="R30" i="3"/>
  <c r="S29" i="3"/>
  <c r="R29" i="3"/>
  <c r="S28" i="3"/>
  <c r="P28" i="3"/>
  <c r="S27" i="3"/>
  <c r="R27" i="3"/>
  <c r="S26" i="3"/>
  <c r="R26" i="3"/>
  <c r="S25" i="3"/>
  <c r="R25" i="3"/>
  <c r="S24" i="3"/>
  <c r="R24" i="3"/>
  <c r="S23" i="3"/>
  <c r="R23" i="3"/>
  <c r="S22" i="3"/>
  <c r="R22" i="3"/>
  <c r="S21" i="3"/>
  <c r="R21" i="3"/>
  <c r="S20" i="3"/>
  <c r="R20" i="3"/>
  <c r="S19" i="3"/>
  <c r="R19" i="3"/>
  <c r="S18" i="3"/>
  <c r="R18" i="3"/>
  <c r="S17" i="3"/>
  <c r="R17" i="3"/>
  <c r="S16" i="3"/>
  <c r="R16" i="3"/>
  <c r="S15" i="3"/>
  <c r="R15" i="3"/>
  <c r="S14" i="3"/>
  <c r="R14" i="3"/>
  <c r="S13" i="3"/>
  <c r="R13" i="3"/>
  <c r="S12" i="3"/>
  <c r="R12" i="3"/>
  <c r="S11" i="3"/>
  <c r="R11" i="3"/>
  <c r="S10" i="3"/>
  <c r="R10" i="3"/>
  <c r="S9" i="3"/>
  <c r="R9" i="3"/>
  <c r="S8" i="3"/>
  <c r="R8" i="3"/>
  <c r="S7" i="3"/>
  <c r="R7" i="3"/>
  <c r="S6" i="3"/>
  <c r="R6" i="3"/>
  <c r="S5" i="3"/>
  <c r="R5" i="3"/>
  <c r="S4" i="3"/>
  <c r="R4" i="3"/>
  <c r="P141" i="3" l="1"/>
  <c r="O141" i="3"/>
  <c r="R137" i="3"/>
  <c r="S141" i="3"/>
  <c r="A11" i="2"/>
  <c r="R28" i="3"/>
  <c r="R141" i="3" l="1"/>
  <c r="A12" i="2"/>
  <c r="A14" i="2" l="1"/>
  <c r="A15" i="2" l="1"/>
  <c r="A16" i="2" l="1"/>
  <c r="A17" i="2" l="1"/>
  <c r="A18" i="2" l="1"/>
  <c r="A20" i="2" s="1"/>
  <c r="A22" i="2" l="1"/>
  <c r="A23" i="2" s="1"/>
  <c r="A24" i="2" l="1"/>
  <c r="A26" i="2" s="1"/>
  <c r="A31" i="2" s="1"/>
  <c r="A32" i="2" s="1"/>
  <c r="A33" i="2" s="1"/>
  <c r="A37" i="2" s="1"/>
  <c r="A38" i="2" s="1"/>
  <c r="A39" i="2" s="1"/>
  <c r="A42" i="2" s="1"/>
  <c r="A45" i="2" s="1"/>
  <c r="A46" i="2" s="1"/>
  <c r="A47" i="2" s="1"/>
  <c r="A48" i="2" s="1"/>
  <c r="A49" i="2" s="1"/>
  <c r="A50" i="2" s="1"/>
  <c r="A51" i="2" s="1"/>
  <c r="A52" i="2" s="1"/>
  <c r="A53" i="2" s="1"/>
  <c r="A54" i="2" s="1"/>
  <c r="A55" i="2" s="1"/>
  <c r="A56" i="2" s="1"/>
  <c r="A57" i="2" s="1"/>
  <c r="A58" i="2" s="1"/>
  <c r="A59" i="2" s="1"/>
  <c r="A60" i="2" s="1"/>
  <c r="A61" i="2" s="1"/>
  <c r="A65" i="2" s="1"/>
  <c r="A66" i="2" s="1"/>
  <c r="A67" i="2" s="1"/>
  <c r="A68" i="2" s="1"/>
  <c r="A70" i="2" s="1"/>
  <c r="A71" i="2" s="1"/>
  <c r="A72" i="2" s="1"/>
  <c r="A74" i="2" s="1"/>
  <c r="A76" i="2" s="1"/>
  <c r="A77" i="2" s="1"/>
  <c r="A78" i="2" s="1"/>
  <c r="A79" i="2" s="1"/>
  <c r="A80" i="2" s="1"/>
  <c r="A81" i="2" s="1"/>
  <c r="A83" i="2" s="1"/>
  <c r="A84" i="2" s="1"/>
  <c r="A85" i="2" s="1"/>
  <c r="A87" i="2" s="1"/>
  <c r="A88" i="2" s="1"/>
  <c r="A89" i="2" s="1"/>
  <c r="A90" i="2" s="1"/>
  <c r="A92" i="2" s="1"/>
  <c r="A94" i="2" s="1"/>
  <c r="A95" i="2" s="1"/>
  <c r="A96" i="2" s="1"/>
  <c r="A97" i="2" s="1"/>
  <c r="A98" i="2" s="1"/>
  <c r="A99" i="2" s="1"/>
  <c r="A100" i="2" s="1"/>
  <c r="A102" i="2" s="1"/>
  <c r="A103" i="2" s="1"/>
  <c r="A106" i="2" s="1"/>
  <c r="A107" i="2" s="1"/>
  <c r="A108" i="2" s="1"/>
  <c r="A109" i="2" s="1"/>
  <c r="A110" i="2" s="1"/>
  <c r="A116" i="2" s="1"/>
  <c r="A117" i="2" s="1"/>
  <c r="A118" i="2" s="1"/>
  <c r="A119" i="2" s="1"/>
</calcChain>
</file>

<file path=xl/sharedStrings.xml><?xml version="1.0" encoding="utf-8"?>
<sst xmlns="http://schemas.openxmlformats.org/spreadsheetml/2006/main" count="1642" uniqueCount="645">
  <si>
    <t>ĐƠN VỊ YÊU CẦU: CÔNG TY CỔ PHẦN KHAI THÁC CẢNG CHÂU ÂU</t>
  </si>
  <si>
    <t>Số thửa</t>
  </si>
  <si>
    <t>Tổng theo BĐĐC</t>
  </si>
  <si>
    <t>STT</t>
  </si>
  <si>
    <t>Thông Tin Trên Bản Đồ Địa Chính</t>
  </si>
  <si>
    <t>Xã</t>
  </si>
  <si>
    <t>Số tờ</t>
  </si>
  <si>
    <t>Diện Tích</t>
  </si>
  <si>
    <t>Loại đất</t>
  </si>
  <si>
    <t>Số GCN</t>
  </si>
  <si>
    <t>Ngày cấp</t>
  </si>
  <si>
    <t>Người đang SDĐ có tên ơong các giấy tờ SDĐ quy định tại khoản 2,3,4,5,6,7,8 điều 137 luật ĐĐ 2024</t>
  </si>
  <si>
    <t>Địa chi người đang sữ dụng đất</t>
  </si>
  <si>
    <t>Ghi chú</t>
  </si>
  <si>
    <t>Tổng theo BĐĐC khu đất (trích đo)</t>
  </si>
  <si>
    <t>Theo giấy tờ SDĐ quy định tại khoản 23.4,5,6,7,8 điều 137 luặtĐĐ 2024</t>
  </si>
  <si>
    <t>Diện tích nằm trong dự án(m2)</t>
  </si>
  <si>
    <t>Diện tích ngoài dự án (m2)</t>
  </si>
  <si>
    <t>1</t>
  </si>
  <si>
    <t>Nhon Trạch</t>
  </si>
  <si>
    <t>197</t>
  </si>
  <si>
    <t>2</t>
  </si>
  <si>
    <t>CLN</t>
  </si>
  <si>
    <t>1796.0</t>
  </si>
  <si>
    <t>BV193940</t>
  </si>
  <si>
    <t>25/11/2015</t>
  </si>
  <si>
    <t>ấp 3, xã Nhơn Trạch, tinh Đồng Nai</t>
  </si>
  <si>
    <t>Tổng diện tích là: 45517 m2</t>
  </si>
  <si>
    <t>3</t>
  </si>
  <si>
    <t>3884.0</t>
  </si>
  <si>
    <t>CV904616</t>
  </si>
  <si>
    <t>07-07-20 20</t>
  </si>
  <si>
    <t>4</t>
  </si>
  <si>
    <t>0.0</t>
  </si>
  <si>
    <t>ấp 3, xâ Nhơn Trạch, tinh Đổng Nai</t>
  </si>
  <si>
    <t>CLN: 33336.4 m2</t>
  </si>
  <si>
    <t>5</t>
  </si>
  <si>
    <t>103.0</t>
  </si>
  <si>
    <t>Ông Đào Văn Hoán</t>
  </si>
  <si>
    <t>DNL: 248 m2</t>
  </si>
  <si>
    <t>Nhơn Trạch</t>
  </si>
  <si>
    <t>6</t>
  </si>
  <si>
    <t>BE 195203</t>
  </si>
  <si>
    <t>20/9/2011</t>
  </si>
  <si>
    <t>ấp 3, xã Nhơn Trạch, tình Đồng Nai</t>
  </si>
  <si>
    <t>LUC: 5224.6 m2</t>
  </si>
  <si>
    <t>7</t>
  </si>
  <si>
    <t>376.0</t>
  </si>
  <si>
    <t>DA757976</t>
  </si>
  <si>
    <t>01-08-20 21</t>
  </si>
  <si>
    <t>Ông Nguyền Ngọc Đông và Bà Lê Thị Thu Hiền</t>
  </si>
  <si>
    <t>97 Lê Hữu Kiều, phường Binh Trưng Tây, thành phố Thù Đức, thành phố Hồ Chi Minh</t>
  </si>
  <si>
    <t>NTS: 834 m2</t>
  </si>
  <si>
    <t>8</t>
  </si>
  <si>
    <t>CLN+NTS+LUC</t>
  </si>
  <si>
    <t>248.0</t>
  </si>
  <si>
    <t>CV904614</t>
  </si>
  <si>
    <t>CLN+NTS+LUC: 2532 m2</t>
  </si>
  <si>
    <t>9</t>
  </si>
  <si>
    <t>14.0</t>
  </si>
  <si>
    <t>DNL</t>
  </si>
  <si>
    <t>Công ty TNHH một thành viên Điện lực Đồng Nai</t>
  </si>
  <si>
    <t>Số 01, KP1, dường Nguyễn Ái Quốc, phường Tân Hiệp, thành phố Biên Hòa, tinh Đồng Nai</t>
  </si>
  <si>
    <t>SON: 1979 m2</t>
  </si>
  <si>
    <t>25</t>
  </si>
  <si>
    <t>Ông Lê Hoàng Khanh và Bà Lê Thị Đành</t>
  </si>
  <si>
    <t>ONT+CLN: 1363.0 m2</t>
  </si>
  <si>
    <t>10</t>
  </si>
  <si>
    <t>26</t>
  </si>
  <si>
    <t>Ông Châu Văn Quan và Bà Nguyễn Thị Châu</t>
  </si>
  <si>
    <t>ấp 2, xã Nhơn Trạch, tĩnh Đồng Nai</t>
  </si>
  <si>
    <t>11</t>
  </si>
  <si>
    <t>193</t>
  </si>
  <si>
    <t>ONT+CLN</t>
  </si>
  <si>
    <t>BE101633</t>
  </si>
  <si>
    <t>12/5/2011</t>
  </si>
  <si>
    <t>Ông Châu Đức Vinh</t>
  </si>
  <si>
    <t>ấp 2, xã Nhơn Trạch, tình Đồng Nai</t>
  </si>
  <si>
    <t>12</t>
  </si>
  <si>
    <t>194</t>
  </si>
  <si>
    <t>BE101640</t>
  </si>
  <si>
    <t>Ông Trịnh Xuân Đạo</t>
  </si>
  <si>
    <t>134 Trần Nhẵn Tôn, phường 02, quận 10, thành phố Ho Chí Minh</t>
  </si>
  <si>
    <t>13</t>
  </si>
  <si>
    <t>196</t>
  </si>
  <si>
    <t>1485.0</t>
  </si>
  <si>
    <t>DK797915</t>
  </si>
  <si>
    <t>22/6/2023</t>
  </si>
  <si>
    <t>Bà Đặng Thị Lý</t>
  </si>
  <si>
    <t>14</t>
  </si>
  <si>
    <t>236</t>
  </si>
  <si>
    <t>LUC</t>
  </si>
  <si>
    <t>15</t>
  </si>
  <si>
    <t>306</t>
  </si>
  <si>
    <t>3753.1</t>
  </si>
  <si>
    <t>16</t>
  </si>
  <si>
    <t>238</t>
  </si>
  <si>
    <t>1304.0</t>
  </si>
  <si>
    <t>DB411160</t>
  </si>
  <si>
    <t>31/3/2021</t>
  </si>
  <si>
    <t>ấp 3, xS Nhon Trạch, tinh Đồng Nai</t>
  </si>
  <si>
    <t>17</t>
  </si>
  <si>
    <t>239</t>
  </si>
  <si>
    <t>NTS</t>
  </si>
  <si>
    <t>21.0</t>
  </si>
  <si>
    <t>DB411157</t>
  </si>
  <si>
    <t>18 19</t>
  </si>
  <si>
    <t>240</t>
  </si>
  <si>
    <t>DB411I58</t>
  </si>
  <si>
    <t>ấp 3, xăNhơn Trạch, tinh Đồng Nai</t>
  </si>
  <si>
    <t>241</t>
  </si>
  <si>
    <t>627.0</t>
  </si>
  <si>
    <t>DB411I56</t>
  </si>
  <si>
    <t>20</t>
  </si>
  <si>
    <t>242</t>
  </si>
  <si>
    <t>388.0</t>
  </si>
  <si>
    <t>DB41Ỉ159</t>
  </si>
  <si>
    <t>ấp 3, xã Nhơn Trạch, tĩnh Đồng Nai</t>
  </si>
  <si>
    <t>21</t>
  </si>
  <si>
    <t>243</t>
  </si>
  <si>
    <t>DO274964</t>
  </si>
  <si>
    <t>26/3/2024</t>
  </si>
  <si>
    <t>Bà Lưu Gia Nữ</t>
  </si>
  <si>
    <t>T4,A37,09,159 Xa Lộ Hà Nội, phường Thào Điền, thành phố Thù Đức, thảnh phố Hồ Chí Minh</t>
  </si>
  <si>
    <t>22</t>
  </si>
  <si>
    <t>234</t>
  </si>
  <si>
    <t>2Ỉ61.O</t>
  </si>
  <si>
    <t>CV904617</t>
  </si>
  <si>
    <t>7/7/2020</t>
  </si>
  <si>
    <t>Ỏng Lê Văn Trọng và Bà Dương Thị Huệ</t>
  </si>
  <si>
    <t>23</t>
  </si>
  <si>
    <t>254</t>
  </si>
  <si>
    <t>A 041703'</t>
  </si>
  <si>
    <t>6/10/2025</t>
  </si>
  <si>
    <t>Ông Bùi Tố Nhị</t>
  </si>
  <si>
    <t>ấp 3, xã Nhon Trạch, tình Đồng Nai</t>
  </si>
  <si>
    <t>24</t>
  </si>
  <si>
    <t>SI</t>
  </si>
  <si>
    <t>SON</t>
  </si>
  <si>
    <t>3257.0</t>
  </si>
  <si>
    <t>UBND xã Nhơn Trạch</t>
  </si>
  <si>
    <t>64934.1</t>
  </si>
  <si>
    <t>19417.1</t>
  </si>
  <si>
    <t>Ông Lê Văn Trọng và Bà Dương Thị Huệ</t>
  </si>
  <si>
    <t>Stt</t>
  </si>
  <si>
    <t>Họ và tên</t>
  </si>
  <si>
    <t>Diện tích thửa</t>
  </si>
  <si>
    <t>Diện tích thu hồi</t>
  </si>
  <si>
    <t>DANH SÁCH CÁC THỬA ĐẤT</t>
  </si>
  <si>
    <t>Tổng</t>
  </si>
  <si>
    <t>CỘNG HOÀ XÃ HỘI CHỦ NGHĨA VIỆT NAM</t>
  </si>
  <si>
    <t>Độc lập - Tự do - Hạnh phúc</t>
  </si>
  <si>
    <t>Các thông tin thửa đất được khai thác từ nguồn CSDL, BĐĐC cập nhật thường xuyên đến ngày 23/6/2026 theo "Danh sách trích sao thông tin các thửa đất" đã được Văn phòng Đăng ký đất đai thành phố Đồng Nai ký ngày 23/6/2026</t>
  </si>
  <si>
    <t>Các thông tin theo mảnh BĐĐC phường Long Thành số: 01, 02, 03,…., 12-LT.METRO/202 do Công ty Cổ phần Tư vấn Dịch vụ Đo đạc và Bản Đồ Tấn Phát thực hiện ngày   tháng  năm 2026 và được Văn phòng Đăng ký Đất đai thành phố Đồng Nai ký duyệt ngày    tháng    năm 2026</t>
  </si>
  <si>
    <t>Số tờ BĐ</t>
  </si>
  <si>
    <t>Diện tích (m²)</t>
  </si>
  <si>
    <t>Số phát hành giấy CNQSDĐ</t>
  </si>
  <si>
    <t>Ngày ký</t>
  </si>
  <si>
    <t>Chủ sử dụng đất</t>
  </si>
  <si>
    <t>Địa chỉ người sử dụng đất</t>
  </si>
  <si>
    <t>Bản vẽ số</t>
  </si>
  <si>
    <t>Diện tích nằm trong dự án (m²)</t>
  </si>
  <si>
    <t>Diện tích còn lại (ngoài dự án)</t>
  </si>
  <si>
    <t>Chủ sử dụng</t>
  </si>
  <si>
    <t>Nằm trong HLBV nguồn nước theo QĐ 60/2022/QĐ-UBND</t>
  </si>
  <si>
    <t>Nằm trong đường dây điện 220kV</t>
  </si>
  <si>
    <t>Diện tích còn lại (trong dự án)</t>
  </si>
  <si>
    <t>CI209570</t>
  </si>
  <si>
    <t>23/06/2017</t>
  </si>
  <si>
    <t xml:space="preserve">Bà Nguyễn Thị Mộng Thu </t>
  </si>
  <si>
    <t xml:space="preserve"> 49/52 Trần Kế Xươngphường 07, quận Phú Nhuận, thành phố Hồ Chí Minh</t>
  </si>
  <si>
    <t xml:space="preserve"> 49/52 Trần Kế Xương, phường Cầu Kiệu, thành phố Hồ Chí Minh</t>
  </si>
  <si>
    <t>CI209569</t>
  </si>
  <si>
    <t>49/52 Trần Kế Xươngphường 07, quận Phú Nhuận, thành phố Hồ Chí Minh</t>
  </si>
  <si>
    <t>49/52 Trần Kế Xươngphường Cầu Kiệu, thành phố Hồ Chí Minh</t>
  </si>
  <si>
    <t>LUK</t>
  </si>
  <si>
    <t>--</t>
  </si>
  <si>
    <t xml:space="preserve">Bà Mã Thị Mai </t>
  </si>
  <si>
    <t>ấp Trầu, xã Phước Thiền, huyện Nhơn Trạch, tỉnh Đồng Nai</t>
  </si>
  <si>
    <t>Ấp Trầu, phường Nhơn Trạch, thành phố Đồng Nai</t>
  </si>
  <si>
    <t>Ông Trương Hoàng Minh</t>
  </si>
  <si>
    <t>ấp Bình Phú, xã Nhơn Trạch, tỉnh Đồng Nai</t>
  </si>
  <si>
    <t>Ấp Bình Phú, xã Nhơn Trạch, tỉnh Đồng Nai</t>
  </si>
  <si>
    <t>LUA</t>
  </si>
  <si>
    <t>BA735999</t>
  </si>
  <si>
    <t>28/05/2010</t>
  </si>
  <si>
    <t xml:space="preserve">Bà Lê Cao Trí </t>
  </si>
  <si>
    <t>Xa Trạch, xã Phước An, phường Hưng Chiến, Thị xã Bình Long, tỉnh Bình Phước</t>
  </si>
  <si>
    <t>Ấp Xa Trạch, phường Bình Long, thành phố Đồng Nai</t>
  </si>
  <si>
    <t>CA287243</t>
  </si>
  <si>
    <t>07/07/2015</t>
  </si>
  <si>
    <t xml:space="preserve">Ông Mã Thành Minh </t>
  </si>
  <si>
    <t>ấp Bến Sắn, xã Phước Thiền, huyện Nhơn Trạch, tỉnh Đồng Nai</t>
  </si>
  <si>
    <t>Ấp Bến Sắn, phường Nhơn Trạch, thành phố Đồng Nai</t>
  </si>
  <si>
    <t>AA05817509</t>
  </si>
  <si>
    <t>09/01/2026</t>
  </si>
  <si>
    <t>Ông Phan Văn Trọng và
 Bà Lê Thị Hồng</t>
  </si>
  <si>
    <t>Ấp Bến Sắn, xã Nhơn Trạch, tỉnh Đồng Nai</t>
  </si>
  <si>
    <t>Ông Phan Văn Trọng và Bà Lê Thị Hồng</t>
  </si>
  <si>
    <t xml:space="preserve">Ông Lê Quang Chung và 
Bà Hoàng Thị Huyền </t>
  </si>
  <si>
    <t>xã Phước Thiền, huyện Nhơn Trạch, tỉnh Đồng Nai</t>
  </si>
  <si>
    <t xml:space="preserve">Ông Lê Quang Chung và Bà Hoàng Thị Huyền </t>
  </si>
  <si>
    <t>Phường Nhơn Trạch, thành phố Đồng Nai</t>
  </si>
  <si>
    <t>BD077261</t>
  </si>
  <si>
    <t>23/12/2010</t>
  </si>
  <si>
    <t xml:space="preserve">Bà Nghiêm Thị Mảnh </t>
  </si>
  <si>
    <t>100 ấp Trầu, xã Phước Thiền, huyện Nhơn Trạch, tỉnh Đồng Nai</t>
  </si>
  <si>
    <t>100 Ấp Trầu, phường Nhơn Trạch, thành phố Đồng Nai</t>
  </si>
  <si>
    <t>AN327411</t>
  </si>
  <si>
    <t>27/11/2009</t>
  </si>
  <si>
    <t xml:space="preserve">Ông Nguyễn Văn Vàng và
 Bà Trần Thị Kim Nguyên </t>
  </si>
  <si>
    <t>ấp 5, xã Hiệp Phước, huyện Nhơn Trạch, tỉnh Đồng Nai</t>
  </si>
  <si>
    <t xml:space="preserve">Ông Nguyễn Văn Vàng và Bà Trần Thị Kim Nguyên </t>
  </si>
  <si>
    <t>Ấp 5, phường Nhơn Trạch, thành phố Đồng Nai</t>
  </si>
  <si>
    <t>BI 519771</t>
  </si>
  <si>
    <t>25/09/2012</t>
  </si>
  <si>
    <t xml:space="preserve">Ông Đào Văn Bảy và
 Bà Võ Thị Huệ </t>
  </si>
  <si>
    <t xml:space="preserve">Ông Đào Văn Bảy và Bà Võ Thị Huệ </t>
  </si>
  <si>
    <t>BI519772</t>
  </si>
  <si>
    <t xml:space="preserve">Ông Đào Văn Bảy và 
Bà Võ Thị Huệ </t>
  </si>
  <si>
    <t>BC928397</t>
  </si>
  <si>
    <t>03/12/2010</t>
  </si>
  <si>
    <t xml:space="preserve">Ông Lê Thành Bảy và 
Bà Huỳnh Thị Kim Sơn </t>
  </si>
  <si>
    <t xml:space="preserve">Ông Lê Thành Bảy và Bà Huỳnh Thị Kim Sơn </t>
  </si>
  <si>
    <t>BC928396</t>
  </si>
  <si>
    <t>BA803382</t>
  </si>
  <si>
    <t>16/11/2010</t>
  </si>
  <si>
    <t xml:space="preserve">Ông Ngô Trọng Phước và 
Bà Mã Thị Sáu </t>
  </si>
  <si>
    <t xml:space="preserve">Ông Ngô Trọng Phước và Bà Mã Thị Sáu </t>
  </si>
  <si>
    <t>BD504980</t>
  </si>
  <si>
    <t>25/01/2011</t>
  </si>
  <si>
    <t xml:space="preserve">Ông Lê Văn Hùng </t>
  </si>
  <si>
    <t>BD337945</t>
  </si>
  <si>
    <t>06/05/2011</t>
  </si>
  <si>
    <t xml:space="preserve">Ông Mã Văn Ro và 
Bà Đỗ Thị Em </t>
  </si>
  <si>
    <t>Tổ 35 Khu Cầu Xéo, thị trấn Long Thành, huyện Long Thành, tỉnh Đồng Nai</t>
  </si>
  <si>
    <t xml:space="preserve">Ông Mã Văn Ro và Bà Đỗ Thị Em </t>
  </si>
  <si>
    <t>Tổ 35 Khu Cầu Xéo, phường Long Thành, thành phố Đồng Nai</t>
  </si>
  <si>
    <t>BD 337946</t>
  </si>
  <si>
    <t xml:space="preserve">Ông Châu Văn Hưởng và 
Bà Lê Thị Phương </t>
  </si>
  <si>
    <t>202 tổ 8 ấp Trầu, xã Phước Thiền, huyện Nhơn Trạch, tỉnh Đồng Nai</t>
  </si>
  <si>
    <t xml:space="preserve">Ông Châu Văn Hưởng và Bà Lê Thị Phương </t>
  </si>
  <si>
    <t>202 tổ 8 Ấp Trầu, phường Nhơn Trạch, thành phố Đồng Nai</t>
  </si>
  <si>
    <t>BD488477</t>
  </si>
  <si>
    <t>20/12/2010</t>
  </si>
  <si>
    <t>202 tổ 8, Ấp Trầu, phường Nhơn Trạch, thành phố Đồng Nai</t>
  </si>
  <si>
    <t>CC844752</t>
  </si>
  <si>
    <t>18/12/2015</t>
  </si>
  <si>
    <t xml:space="preserve">Ông Châu Văn Hưởng </t>
  </si>
  <si>
    <t>BE187044</t>
  </si>
  <si>
    <t>25/07/2011</t>
  </si>
  <si>
    <t xml:space="preserve">Ông Huỳnh Công Danh </t>
  </si>
  <si>
    <t>ấp 1, xã Long Thọ, huyện Nhơn Trạch, tỉnh Đồng Nai</t>
  </si>
  <si>
    <t>Ấp 1, xã Phước An, thành phố Đồng Nai</t>
  </si>
  <si>
    <t>AA04170451</t>
  </si>
  <si>
    <t>07/10/2025</t>
  </si>
  <si>
    <t>Ông Nguyễn Quang Hưng</t>
  </si>
  <si>
    <t xml:space="preserve"> Tổ 3, ấp Chợxã Nhơn Trạch, tỉnh Đồng Nai</t>
  </si>
  <si>
    <t xml:space="preserve"> Tổ 3, Ấp Chợ, xã Nhơn Trạch, tỉnh Đồng Nai</t>
  </si>
  <si>
    <t>BY492444</t>
  </si>
  <si>
    <t>02/04/2015</t>
  </si>
  <si>
    <t>d1</t>
  </si>
  <si>
    <t>DGT</t>
  </si>
  <si>
    <t>UBND phường Nhơn Trạch quản lý</t>
  </si>
  <si>
    <t>s1</t>
  </si>
  <si>
    <t>DTL</t>
  </si>
  <si>
    <t>s2</t>
  </si>
  <si>
    <t>s3</t>
  </si>
  <si>
    <t>s4</t>
  </si>
  <si>
    <t>s5</t>
  </si>
  <si>
    <t>s6</t>
  </si>
  <si>
    <t>Ông Bùi Văn Bằng và 
Bà Trần Kim Sáng</t>
  </si>
  <si>
    <t>Ông Bùi Văn Bằng và Bà Trần Kim Sáng</t>
  </si>
  <si>
    <t>LUC+NTS</t>
  </si>
  <si>
    <t>DI 551355</t>
  </si>
  <si>
    <t>14/04/2023</t>
  </si>
  <si>
    <t>Bà Trần Duyên Duyên</t>
  </si>
  <si>
    <t>F229, Khu phố 7phường Thống Nhất, thành phố Biên Hòa, tỉnh Đồng Nai</t>
  </si>
  <si>
    <t>F229, Khu phố 7phường Trấn Biên, thành phố Đồng Nai</t>
  </si>
  <si>
    <t xml:space="preserve">Ông Đào Văn Hai và Bà Lê Thị Bạn Em </t>
  </si>
  <si>
    <t>ấp Trầu Phước Thiền, xã Phước Thiền, huyện Nhơn Trạch, tỉnh Đồng Nai</t>
  </si>
  <si>
    <t>Ấp Trầu Phước Thiền, phường Nhơn Trạch, thành phố Đồng Nai</t>
  </si>
  <si>
    <t xml:space="preserve">Ông Trương Bá Phước và 
Bà Cao Thị Cẩm Loan </t>
  </si>
  <si>
    <t xml:space="preserve">Ông Trương Bá Phước và Bà Cao Thị Cẩm Loan </t>
  </si>
  <si>
    <t>BC842904</t>
  </si>
  <si>
    <t xml:space="preserve">Bà Phan Thị Long </t>
  </si>
  <si>
    <t>304/54C, khu phố 1, phường An Lợi Đông, quận 2, thành phố Hồ Chí Minh</t>
  </si>
  <si>
    <t>304/54C, khu phố 1, phường An Khánh, thành phố Hồ Chí Minh</t>
  </si>
  <si>
    <t>BD462152</t>
  </si>
  <si>
    <t>17/06/2011</t>
  </si>
  <si>
    <t xml:space="preserve">Ông Phan Văn Nở và 
Bà Trần Thị Chiện </t>
  </si>
  <si>
    <t xml:space="preserve">Ông Phan Văn Nở và Bà Trần Thị Chiện </t>
  </si>
  <si>
    <t xml:space="preserve">Ông Đào Văn Hai và 
Bà Lê Thị Bạn Em </t>
  </si>
  <si>
    <t>BP019012</t>
  </si>
  <si>
    <t>13/11/2013</t>
  </si>
  <si>
    <t>Ông Cao Ngọc Ân</t>
  </si>
  <si>
    <t>ấp Chợ, xã Phước Thiền, huyện Nhơn Trạch, tỉnh Đồng Nai</t>
  </si>
  <si>
    <t>Ấp Chợ, phường Nhơn Trạch, thành phố Đồng Nai</t>
  </si>
  <si>
    <t>CE505500</t>
  </si>
  <si>
    <t>04/10/2016</t>
  </si>
  <si>
    <t>Ông Lê Văn Oanh</t>
  </si>
  <si>
    <t xml:space="preserve">Ông Cao Ngọc Ân </t>
  </si>
  <si>
    <t xml:space="preserve">Bà Trần Thị Xuân </t>
  </si>
  <si>
    <t>AN332791</t>
  </si>
  <si>
    <t>30/11/2009</t>
  </si>
  <si>
    <t>Bà Cao Ngọc Ân</t>
  </si>
  <si>
    <t>BD452288</t>
  </si>
  <si>
    <t>30/12/2010</t>
  </si>
  <si>
    <t>CD335794</t>
  </si>
  <si>
    <t>22/01/2016</t>
  </si>
  <si>
    <t xml:space="preserve">Ông Phan Văn Nở </t>
  </si>
  <si>
    <t>s10</t>
  </si>
  <si>
    <t>s11</t>
  </si>
  <si>
    <t>s7</t>
  </si>
  <si>
    <t>s8</t>
  </si>
  <si>
    <t>s9</t>
  </si>
  <si>
    <t>CLN+ODT</t>
  </si>
  <si>
    <t>CO162675</t>
  </si>
  <si>
    <t>29/06/2018</t>
  </si>
  <si>
    <t>Ông Trần Thanh Nhàn và 
Bà Huỳnh Thị Hạnh</t>
  </si>
  <si>
    <t>ấp 4, xã Long Thọ, huyện Nhơn Trạch, tỉnh Đồng Nai</t>
  </si>
  <si>
    <t>ODT+CLN</t>
  </si>
  <si>
    <t>Ông Trần Thanh Nhàn và Bà Huỳnh Thị Hạnh</t>
  </si>
  <si>
    <t>Ấp 4, xã Phước An, thành phố Đồng Nai</t>
  </si>
  <si>
    <t>AA07710145</t>
  </si>
  <si>
    <t>28/04/2026</t>
  </si>
  <si>
    <t>Bà Huỳnh Ngọc Tuyết</t>
  </si>
  <si>
    <t>ấp Chợ, xã Nhơn Trạch, tỉnh Đồng Nai</t>
  </si>
  <si>
    <t>Ấp Chợ, xã Nhơn Trạch, tỉnh Đồng Nai</t>
  </si>
  <si>
    <t>AA07710300</t>
  </si>
  <si>
    <t>Bà Huỳnh Thị Hai</t>
  </si>
  <si>
    <t>NTS+ODT</t>
  </si>
  <si>
    <t>AA07710211</t>
  </si>
  <si>
    <t>29/04/2026</t>
  </si>
  <si>
    <t>Bà Huỳnh Thanh Tâm</t>
  </si>
  <si>
    <t xml:space="preserve"> ấp Chợxã Nhơn Trạch, tỉnh Đồng Nai</t>
  </si>
  <si>
    <t>ODT+NTS</t>
  </si>
  <si>
    <t xml:space="preserve"> Ấp Chợ, xã Nhơn Trạch, tỉnh Đồng Nai</t>
  </si>
  <si>
    <t>CLN+NTS+ODT</t>
  </si>
  <si>
    <t>AA07710299</t>
  </si>
  <si>
    <t>Ông Huỳnh Tuấn Anh</t>
  </si>
  <si>
    <t>ODT+CLN+NTS</t>
  </si>
  <si>
    <t xml:space="preserve">Cùng sử dụng đất </t>
  </si>
  <si>
    <t>AA07710298</t>
  </si>
  <si>
    <t>Ông Huỳnh Văn Chính</t>
  </si>
  <si>
    <t>AA07710297</t>
  </si>
  <si>
    <t>Ông Huỳnh Văn Sáu</t>
  </si>
  <si>
    <t>AA00860763</t>
  </si>
  <si>
    <t>27/02/2025</t>
  </si>
  <si>
    <t>Ông Đỗ Quang Quân</t>
  </si>
  <si>
    <t xml:space="preserve"> khu phố Mỹ Khoanthị trấn Hiệp Phước, huyện Nhơn Trạch, tỉnh Đồng Nai</t>
  </si>
  <si>
    <t>Khu phố Mỹ Khoan, phường Nhơn Trạch, thành phố Đồng Nai</t>
  </si>
  <si>
    <t>DQ 735830</t>
  </si>
  <si>
    <t>21/11/2024</t>
  </si>
  <si>
    <t>Ông Phan Ngọc Vinh</t>
  </si>
  <si>
    <t>khu phố Mỹ Khoan, thị trấn Hiệp Phước, huyện Nhơn Trạch, tỉnh Đồng Nai</t>
  </si>
  <si>
    <t>AA00310090</t>
  </si>
  <si>
    <t>24/01/2025</t>
  </si>
  <si>
    <t>Ông Phan Quốc Bảo</t>
  </si>
  <si>
    <t>DQ 735559</t>
  </si>
  <si>
    <t>Bà Huỳnh Thị Kim Anh</t>
  </si>
  <si>
    <t xml:space="preserve"> Tổ 9, khu phố Mỹ Khoanthị trấn Hiệp Phước, huyện Nhơn Trạch, tỉnh Đồng Nai</t>
  </si>
  <si>
    <t xml:space="preserve"> Tổ 9, khu phố Mỹ Khoan, phường Nhơn Trạch, thành phố Đồng Nai</t>
  </si>
  <si>
    <t xml:space="preserve">Ông Huỳnh Thị Thuấn </t>
  </si>
  <si>
    <t>xã Hiệp Phước, huyện Nhơn Trạch, tỉnh Đồng Nai</t>
  </si>
  <si>
    <t>CI196803</t>
  </si>
  <si>
    <t>06/07/2017</t>
  </si>
  <si>
    <t>Bà Phan Tuyết Nga</t>
  </si>
  <si>
    <t>127/8 dân phố 4, quốc lộ 1, phường Quyết Thắng, thành phố Biên Hòa, tỉnh Đồng Nai</t>
  </si>
  <si>
    <t>127/8 dân phố 4, quốc lộ 1, phường Trấn Biên, thành phố Đồng Nai</t>
  </si>
  <si>
    <t>DO 746499</t>
  </si>
  <si>
    <t>06/06/2024</t>
  </si>
  <si>
    <t>Bà Nguyễn Thị Tường Vy</t>
  </si>
  <si>
    <t>Thôn Cao Bộ, xã Đại Hà, huyện Kiến Thuỵ, thành phố Hải Phòng</t>
  </si>
  <si>
    <t>Thôn Cao Bộ, xã Kiến Hưng, thành phố Hải Phòng</t>
  </si>
  <si>
    <t>BE101351</t>
  </si>
  <si>
    <t xml:space="preserve">Ông Phan Huy Sự </t>
  </si>
  <si>
    <t>CU076356</t>
  </si>
  <si>
    <t>31/12/2019</t>
  </si>
  <si>
    <t>Ông Mai Như Khoa</t>
  </si>
  <si>
    <t xml:space="preserve"> ấp Tân Mai 2xã Phước Tân, thành phố Biên Hòa, tỉnh Đồng Nai</t>
  </si>
  <si>
    <t xml:space="preserve"> Ấp Tân Mai 2, xã Phú Trung, thành phố Biên Hoà</t>
  </si>
  <si>
    <t>CV920985</t>
  </si>
  <si>
    <t>06/07/2020</t>
  </si>
  <si>
    <t>Ông Phan Huy Sự</t>
  </si>
  <si>
    <t>BE145744</t>
  </si>
  <si>
    <t>20/09/2011</t>
  </si>
  <si>
    <t xml:space="preserve">Ông Trần Văn Châu và 
Bà Trần Thị Khiển </t>
  </si>
  <si>
    <t>ấp 1, xã Hiệp Phước, huyện Nhơn Trạch, tỉnh Đồng Nai</t>
  </si>
  <si>
    <t xml:space="preserve">Ông Trần Văn Châu và Bà Trần Thị Khiển </t>
  </si>
  <si>
    <t>Ấp 1, phường Nhơn Trạch, thành phố Đồng Nai</t>
  </si>
  <si>
    <t xml:space="preserve">Ông Trần Văn Châu </t>
  </si>
  <si>
    <t>DB073840</t>
  </si>
  <si>
    <t>25/01/2021</t>
  </si>
  <si>
    <t>Ấp Chợ, xã Phước Thiền, huyện Nhơn Trạch, tỉnh Đồng Nai</t>
  </si>
  <si>
    <t>BD462002</t>
  </si>
  <si>
    <t>20/01/2011</t>
  </si>
  <si>
    <t>Ông Nguyễn Thanh Hải</t>
  </si>
  <si>
    <t>147/12A, tổ 9A, đường Bưng Ông Thoàn, phường Phú Hữu, quận 9, thành phố Hồ Chí Minh</t>
  </si>
  <si>
    <t>147/12A, tổ 9A, đường Bưng Ông Thoàn, phường Long Trường, thành phố Hồ Chí Minh</t>
  </si>
  <si>
    <t>BE111053</t>
  </si>
  <si>
    <t>23/05/2011</t>
  </si>
  <si>
    <t xml:space="preserve">Ông Đặng Văn Thành và 
Bà Bùi Kim Tuyết </t>
  </si>
  <si>
    <t xml:space="preserve">Ông Đặng Văn Thành và Bà Bùi Kim Tuyết </t>
  </si>
  <si>
    <t>DI551796</t>
  </si>
  <si>
    <t>11/04/2023</t>
  </si>
  <si>
    <t>Ông Trần Quang Long</t>
  </si>
  <si>
    <t>Ấp Tập Phước, xã Long Phước, huyện Long Thành, tỉnh Đồng Nai</t>
  </si>
  <si>
    <t>Ấp Tập Phước, xã Long Phước, thành phố Đồng Nai</t>
  </si>
  <si>
    <t>BD462003</t>
  </si>
  <si>
    <t>CĐ606924</t>
  </si>
  <si>
    <t>14/09/2016</t>
  </si>
  <si>
    <t xml:space="preserve">Ông Trần Văn Bảy và 
Bà Trần Thị Rành </t>
  </si>
  <si>
    <t xml:space="preserve">Ông Trần Văn Bảy và Bà Trần Thị Rành </t>
  </si>
  <si>
    <t>BV102023</t>
  </si>
  <si>
    <t>14/11/2014</t>
  </si>
  <si>
    <t xml:space="preserve">UBND xã Hiệp Phước </t>
  </si>
  <si>
    <t xml:space="preserve"> xã Hiệp Phước, huyện Nhơn Trạch, tỉnh Đồng Nai</t>
  </si>
  <si>
    <t>DC344399</t>
  </si>
  <si>
    <t>11/11/2021</t>
  </si>
  <si>
    <t>Bà Trương Bùi Nhã Linh</t>
  </si>
  <si>
    <t>212/21 Khu phố 2, phường Tam Hiệp, thành phố Biên Hòa, tỉnh Đồng Nai</t>
  </si>
  <si>
    <t>212/21 Khu phố 2, phường Tam Hiệp, thành phố Đồng Nai</t>
  </si>
  <si>
    <t>DQ 798189</t>
  </si>
  <si>
    <t>13/12/2024</t>
  </si>
  <si>
    <t>Bà Trần Thị Mai</t>
  </si>
  <si>
    <t xml:space="preserve"> Ấp 1, xã An Phước, huyện Long Thành, tỉnh Đồng Nai</t>
  </si>
  <si>
    <t xml:space="preserve"> Ấp 1, xã An Phước, thành phố Đồng Nai</t>
  </si>
  <si>
    <t>DC344400</t>
  </si>
  <si>
    <t>CQ530673</t>
  </si>
  <si>
    <t>24/12/2018</t>
  </si>
  <si>
    <t>Bà Trương Thị Vui</t>
  </si>
  <si>
    <t>424/22 Tùng Thiện Vương, phường 13, quận 8, thành phố Hồ Chí Minh</t>
  </si>
  <si>
    <t>424/22 Tùng Thiện Vương, phường Phú Định, thành phố Hồ Chí Minh</t>
  </si>
  <si>
    <t xml:space="preserve">Ông Đỗ Văn Trò </t>
  </si>
  <si>
    <t>CD201371</t>
  </si>
  <si>
    <t>04/02/2016</t>
  </si>
  <si>
    <t xml:space="preserve">Bà Lê Thị Minh Hương </t>
  </si>
  <si>
    <t>ấp 2, xã Long An, huyện Long Thành, tỉnh Đồng Nai</t>
  </si>
  <si>
    <t>Ấp 2, phường Long Thành, thành phố Đồng Nai</t>
  </si>
  <si>
    <t>AA 03017947</t>
  </si>
  <si>
    <t>30/06/2025</t>
  </si>
  <si>
    <t>Bà Trần Thị Hương</t>
  </si>
  <si>
    <t>Tổ 1, ấp 3, xã Long Thành, tỉnh Đồng Nai</t>
  </si>
  <si>
    <t>Tổ 1, Ấp 3, xã Long Thành, tỉnh Đồng Nai</t>
  </si>
  <si>
    <t>BE160161</t>
  </si>
  <si>
    <t>18/10/2011</t>
  </si>
  <si>
    <t xml:space="preserve">Ông Nguyễn Hữu Vũ và 
Bà Nguyễn Thị Huệ </t>
  </si>
  <si>
    <t>ấp 1, xã Long An, huyện Long Thành, tỉnh Đồng Nai</t>
  </si>
  <si>
    <t xml:space="preserve">Ông Nguyễn Hữu Vũ và Bà Nguyễn Thị Huệ </t>
  </si>
  <si>
    <t>Ấp 1, phường Long Thành, thành phố Đồng Nai</t>
  </si>
  <si>
    <t>BE160160</t>
  </si>
  <si>
    <t>CV659242</t>
  </si>
  <si>
    <t>29/05/2020</t>
  </si>
  <si>
    <t>Ông Đặng Quang Hiệu và 
Bà Trần Thị Huế</t>
  </si>
  <si>
    <t>xã Hồng Lộc, huyện Lộc Hà, tỉnh Hà Tĩnh</t>
  </si>
  <si>
    <t>Ông Đặng Quang Hiệu và Bà Trần Thị Huế</t>
  </si>
  <si>
    <t>Xã Hồng Lộc, huyện Lộc Hà, tỉnh Hà Tĩnh</t>
  </si>
  <si>
    <t>CD061757</t>
  </si>
  <si>
    <t>15/03/2016</t>
  </si>
  <si>
    <t>Ông Trần Thanh  Bình</t>
  </si>
  <si>
    <t xml:space="preserve"> Kp. Phước Mỹthị trấn Hiệp Phước, huyện Nhơn Trạch, tỉnh Đồng Nai</t>
  </si>
  <si>
    <t xml:space="preserve"> Khu phố Phước Mỹ, phường Nhơn Trạch, thành phố Đồng Nai</t>
  </si>
  <si>
    <t>BE160380</t>
  </si>
  <si>
    <t>13/09/2011</t>
  </si>
  <si>
    <t>CI275463</t>
  </si>
  <si>
    <t>22/05/2017</t>
  </si>
  <si>
    <t xml:space="preserve">Bà Lê Thị Vân </t>
  </si>
  <si>
    <t>Ấp 4, xã Hiệp Phước, huyện Nhơn Trạch, tỉnh Đồng Nai</t>
  </si>
  <si>
    <t>Ấp 4, phường Nhơn Trạch, thành phố Đồng Nai</t>
  </si>
  <si>
    <t>CY544397</t>
  </si>
  <si>
    <t>14/10/2020</t>
  </si>
  <si>
    <t>Ông Trần Hữu Thanh</t>
  </si>
  <si>
    <t>tổ 4, khu Phước Long, thị trấn Long Thành, huyện Long Thành, tỉnh Đồng Nai</t>
  </si>
  <si>
    <t>Tổ 4, khu Phước Long, phường Long Thành, thành phố Đồng Nai</t>
  </si>
  <si>
    <t>CH165692</t>
  </si>
  <si>
    <t>06/01/2017</t>
  </si>
  <si>
    <t xml:space="preserve">Ông Trần Hoàng Đức </t>
  </si>
  <si>
    <t xml:space="preserve"> 57D Đại Lộ 2phường Phước Bình, quận 9, thành phố Hồ Chí Minh</t>
  </si>
  <si>
    <t xml:space="preserve"> 57D Đại Lộ 2, phường Phước Long, thành phố Hồ Chí Minh</t>
  </si>
  <si>
    <t>BE111074</t>
  </si>
  <si>
    <t>BE101291</t>
  </si>
  <si>
    <t>02/08/2011</t>
  </si>
  <si>
    <t xml:space="preserve">Ông Đổng Thành Tâm và Bà Nguyễn Thị Hẳng </t>
  </si>
  <si>
    <t>CI502075</t>
  </si>
  <si>
    <t>02/06/2017</t>
  </si>
  <si>
    <t>Ông Ninh Văn Hảo</t>
  </si>
  <si>
    <t>136/20 KP4, phường Tân Hiệp, thành phố Biên Hòa, tỉnh Đồng Nai</t>
  </si>
  <si>
    <t>136/20 KP4, phường Tam Hiệp, thành phố Đồng Nai</t>
  </si>
  <si>
    <t>CI502076</t>
  </si>
  <si>
    <t>CD869853</t>
  </si>
  <si>
    <t>15/04/2016</t>
  </si>
  <si>
    <t xml:space="preserve">Bà Cao Thị Hương </t>
  </si>
  <si>
    <t>ấp 2, xã Hiệp Phước, huyện Nhơn Trạch, tỉnh Đồng Nai</t>
  </si>
  <si>
    <t>Ấp 2, phường Nhơn Trạch, thành phố Đồng Nai</t>
  </si>
  <si>
    <t>BE160847</t>
  </si>
  <si>
    <t>08/12/2011</t>
  </si>
  <si>
    <t xml:space="preserve">Bà Hồ Thị Đẩm </t>
  </si>
  <si>
    <t>tổ 25, khu cầu xéo, thị trấn Long Thành, huyện Long Thành, tỉnh Đồng Nai</t>
  </si>
  <si>
    <t>Tổ 25, khu cầu xéo, phường Long Thành, thành phố Đồng Nai</t>
  </si>
  <si>
    <t>CD869855</t>
  </si>
  <si>
    <t>CP207797</t>
  </si>
  <si>
    <t>10/04/2019</t>
  </si>
  <si>
    <t>Bà Bùi Thị Nỡ</t>
  </si>
  <si>
    <t>AA07045536</t>
  </si>
  <si>
    <t>25/02/2026</t>
  </si>
  <si>
    <t>Bà Nguyễn Thị Tám</t>
  </si>
  <si>
    <t>175 đường 12, phường Bình Hưng Hòa, tp Hồ Chí Minh</t>
  </si>
  <si>
    <t>175 đường 12, phường Bình Hưng Hòa, thành phố Hồ Chí Minh</t>
  </si>
  <si>
    <t>BE167811</t>
  </si>
  <si>
    <t>Bà Nguyễn Cẩm Vân</t>
  </si>
  <si>
    <t>DG199593</t>
  </si>
  <si>
    <t>20/07/2022</t>
  </si>
  <si>
    <t>Bà Quách Thị Hải Yến</t>
  </si>
  <si>
    <t>BE133792</t>
  </si>
  <si>
    <t>10/11/2011</t>
  </si>
  <si>
    <t xml:space="preserve">Ông Nguyễn Hữu Quang </t>
  </si>
  <si>
    <t>BE253715</t>
  </si>
  <si>
    <t>14/06/2011</t>
  </si>
  <si>
    <t xml:space="preserve">Ông Hứa Văn Châu và 
Bà Đặng Thị Lan </t>
  </si>
  <si>
    <t xml:space="preserve">Ông Hứa Văn Châu và Bà Đặng Thị Lan </t>
  </si>
  <si>
    <t>BE253714</t>
  </si>
  <si>
    <t>CS861461</t>
  </si>
  <si>
    <t>06/09/2019</t>
  </si>
  <si>
    <t>Ông Lại Thành Sơn</t>
  </si>
  <si>
    <t>khu phố Mỹ Khoanthị trấn Hiệp Phước, huyện Nhơn Trạch, tỉnh Đồng Nai</t>
  </si>
  <si>
    <t>CI196037</t>
  </si>
  <si>
    <t>04/07/2017</t>
  </si>
  <si>
    <t>Ông Đặng Minh Tiến</t>
  </si>
  <si>
    <t xml:space="preserve"> ấp 1xã Hiệp Phước, huyện Nhơn Trạch, tỉnh Đồng Nai</t>
  </si>
  <si>
    <t xml:space="preserve"> Ấp 1, phường Nhơn Trạch, thành phố Đồng Nai</t>
  </si>
  <si>
    <t>CI196036</t>
  </si>
  <si>
    <t>ấp 1xã Hiệp Phước, huyện Nhơn Trạch, tỉnh Đồng Nai</t>
  </si>
  <si>
    <t>BI339022</t>
  </si>
  <si>
    <t>05/03/2012</t>
  </si>
  <si>
    <t>Ông Nguyễn Thiện Thông</t>
  </si>
  <si>
    <t>ấp 3, thị trấn Hiệp Phước, huyện Nhơn Trạch, tỉnh Đồng Nai</t>
  </si>
  <si>
    <t>Ấp 3, phường Nhơn Trạch, thành phố Đồng Nai</t>
  </si>
  <si>
    <t>CB927682</t>
  </si>
  <si>
    <t xml:space="preserve">Bà Bùi Thị Nở </t>
  </si>
  <si>
    <t>CI196039</t>
  </si>
  <si>
    <t>DD027548</t>
  </si>
  <si>
    <t>07/03/2021</t>
  </si>
  <si>
    <t>Ông Nguyễn Hữu Tài và 
Bà Trần Thị Hiền</t>
  </si>
  <si>
    <t>khu phố Phước Lai, thị trấn Hiệp Phước, huyện Nhơn Trạch, tỉnh Đồng Nai</t>
  </si>
  <si>
    <t>Ông Nguyễn Hữu Tài và Bà Trần Thị Hiền</t>
  </si>
  <si>
    <t>Khu phố Phước Lai, phường Nhơn Trạch, thành phố Đồng Nai</t>
  </si>
  <si>
    <t>AA04930405</t>
  </si>
  <si>
    <t>22/10/2025</t>
  </si>
  <si>
    <t>Bà Phạm Ngọc Tuệ Tâm</t>
  </si>
  <si>
    <t>ấp Phước Hiệp, xã Nhơn Trạch, tỉnh Đồng Nai</t>
  </si>
  <si>
    <t>Ấp Phước Hiệp, xã Nhơn Trạch, tỉnh Đồng Nai</t>
  </si>
  <si>
    <t>DE096802</t>
  </si>
  <si>
    <t>17/06/2022</t>
  </si>
  <si>
    <t>Ông Trần Hoàng Đức</t>
  </si>
  <si>
    <t>16/20/18 đường 4, tổ 11, khu phố Lân Ngoài, Phường Long Phước, thành phố Thủ Đức, thành phố Hồ Chí Minh</t>
  </si>
  <si>
    <t>16/20/18 đường 4, tổ 11, khu phố Lân Ngoài, Phường Long Phước, thành phố Hồ Chí Minh</t>
  </si>
  <si>
    <t>TỔNG CỘNG</t>
  </si>
  <si>
    <t>Đính kèm: Danh sách trích sao thông tin các thửa đất tính đến ngày 23/6/2026 do Văn phòng Đăng ký đất đai thành phố Đồng Nai cung cấp theo phiếu yêu cầu số H19.151-260622-102454 ngày 22/6/2026</t>
  </si>
  <si>
    <t>Ngày      tháng       năm 2026</t>
  </si>
  <si>
    <t>Ngày      tháng      năm 2026</t>
  </si>
  <si>
    <t>Ngày         tháng       năm 2026</t>
  </si>
  <si>
    <t>NGƯỜI THỰC HIỆN</t>
  </si>
  <si>
    <t>CÔNG TY CỔ PHẦN TVDV ĐO ĐẠC VÀ 
BẢN ĐỒ TẤN PHÁT</t>
  </si>
  <si>
    <t>XÁC NHẬN CỦA UBND 
PHƯỜNG NHƠN TRẠCH</t>
  </si>
  <si>
    <t>Nguyễn Thế Lâm</t>
  </si>
  <si>
    <t>Địa chỉ</t>
  </si>
  <si>
    <t>TỔNG</t>
  </si>
  <si>
    <t>Khu phố Phú Thạnh, phường Nhơn Trạch, thành phố Đồng Nai</t>
  </si>
  <si>
    <t>Tên ấp (xã Nhơn Trạch – cũ)</t>
  </si>
  <si>
    <t>Tên Khu phố (hiện hành)</t>
  </si>
  <si>
    <t>Tên Khu phố mới (sau sáp nhập)</t>
  </si>
  <si>
    <t>Ấp Mỹ Khoan</t>
  </si>
  <si>
    <t>Khu phố Mỹ Khoan</t>
  </si>
  <si>
    <t>Ấp Phước Mỹ</t>
  </si>
  <si>
    <t>Khu phố Phước Mỹ</t>
  </si>
  <si>
    <t>Ấp Phước Kiểng</t>
  </si>
  <si>
    <t>Khu phố Phước Kiểng</t>
  </si>
  <si>
    <t>Khu phố Hiệp Phước</t>
  </si>
  <si>
    <t>Ấp Phước Lai</t>
  </si>
  <si>
    <t>Khu phố Phước Lai</t>
  </si>
  <si>
    <t>Ấp Phước Hiệp</t>
  </si>
  <si>
    <t>Khu phố Phước Hiệp</t>
  </si>
  <si>
    <t>Ấp Bến Cam</t>
  </si>
  <si>
    <t>Khu phố Phước Thuận</t>
  </si>
  <si>
    <t>Ấp Bến Sắn</t>
  </si>
  <si>
    <t>Khu phố Phước Hòa</t>
  </si>
  <si>
    <t>Ấp Chợ</t>
  </si>
  <si>
    <t>Khu phố Thành Lợi</t>
  </si>
  <si>
    <t>Khu phố Phước Thiền</t>
  </si>
  <si>
    <t>Ấp Trầu</t>
  </si>
  <si>
    <t>Ấp Phú Mỹ 1</t>
  </si>
  <si>
    <t>Khu phố Phú Hội</t>
  </si>
  <si>
    <t>Ấp Phú Mỹ 2</t>
  </si>
  <si>
    <t>Khu phố Phú Mỹ</t>
  </si>
  <si>
    <t>Ấp Đất Mới</t>
  </si>
  <si>
    <t>Khu phố Mỹ Hội</t>
  </si>
  <si>
    <t>Ấp Xóm Hố</t>
  </si>
  <si>
    <t>Khu phố Nhơn Phú</t>
  </si>
  <si>
    <t>Ấp Vĩnh Tuy</t>
  </si>
  <si>
    <t>Khu phố Vĩnh Tuy</t>
  </si>
  <si>
    <t>Khu phố Long Tân</t>
  </si>
  <si>
    <t>Ấp Bình Phú</t>
  </si>
  <si>
    <t>Khu phố Bình Phú</t>
  </si>
  <si>
    <t>Ấp Long Hiệu</t>
  </si>
  <si>
    <t>Khu phố Long Hiệu</t>
  </si>
  <si>
    <t>Ấp 1</t>
  </si>
  <si>
    <t>Khu phố An Phú</t>
  </si>
  <si>
    <t>Khu phố Phú Thạnh</t>
  </si>
  <si>
    <t>Ấp 2</t>
  </si>
  <si>
    <t>Ấp 3</t>
  </si>
  <si>
    <t>Khu phố Phước Thạnh</t>
  </si>
  <si>
    <t>Khu phố Phước thiền, phường Nhơn Trạch, thành phố Đồng Nai</t>
  </si>
  <si>
    <t>Khu phố Long Tân, xã Nhơn Trạch, tỉnh Đồng Nai</t>
  </si>
  <si>
    <t>KP Phước Thuận, phường Nhơn Trạch, thành phố Đồng Nai</t>
  </si>
  <si>
    <t>KP Phước Thuận, phường Nhơn Trạch, tỉnh Đồng Nai</t>
  </si>
  <si>
    <t>100 KP Phước Thiền, phường Nhơn Trạch, thành phố Đồng Nai</t>
  </si>
  <si>
    <t>Kp Hiệp Phước, phường Nhơn Trạch, thành phố Đồng Nai</t>
  </si>
  <si>
    <t>Kp Phước Thiền, phường Nhơn Trạch, thành phố Đồng Nai</t>
  </si>
  <si>
    <t>Kp Phước Thuận, phường Nhơn Trạch, thành phố Đồng Nai</t>
  </si>
  <si>
    <t>202 tổ 8 Kp Phước Thiền, phường Nhơn Trạch, thành phố Đồng Nai</t>
  </si>
  <si>
    <t xml:space="preserve"> Tổ 3, Kp Phước Thiền, xã Nhơn Trạch, tỉnh Đồng Nai</t>
  </si>
  <si>
    <t>Kp Phước Thiền, xã Nhơn Trạch, tỉnh Đồng Nai</t>
  </si>
  <si>
    <t xml:space="preserve"> Kp Phước Thiền, xã Nhơn Trạch, tỉnh Đồng Nai</t>
  </si>
  <si>
    <t>Ấp Phước Long, xã Phước An, thành phố Đồng Nai</t>
  </si>
  <si>
    <t>Ấp Phước Thọ, xã Phước An, thành phố Đồng Nai</t>
  </si>
  <si>
    <t>Kp Phú Thạnh, phường Nhơn Trạch, thành phố Đồng Nai</t>
  </si>
  <si>
    <t>KP Hiệp Phước, phường Nhơn Trạch, thành phố Đồng Nai</t>
  </si>
  <si>
    <t>Khu phố Hiệp Phước, phường Nhơn Trạch, thành phố Đồng Nai</t>
  </si>
  <si>
    <t>KP Hiệp Phước, xã Nhơn Trạch, tỉnh Đồng Nai</t>
  </si>
  <si>
    <t>DỰ ÁN KÉO DÀI TUYẾN METRO BẾN THÀNH - SUỐI TIÊN
ĐẾN TRUNG TÂM HÀNH CHÍNH THÀNH PHỐ ĐỒNG NAI VÀ CẢNG HÀNG KHÔNG QUỐC TẾ LONG THÀNH</t>
  </si>
  <si>
    <t xml:space="preserve"> </t>
  </si>
  <si>
    <t>Ông Huỳnh Tuấn Anh (ĐSD)</t>
  </si>
  <si>
    <t>Ông Huỳnh Văn Sáu (ĐSD)</t>
  </si>
  <si>
    <t>Ông Huỳnh Văn Chính (ĐSD)</t>
  </si>
  <si>
    <t xml:space="preserve">Bà Huỳnh Thị Thuấn </t>
  </si>
  <si>
    <t>CXĐ CSD 1</t>
  </si>
  <si>
    <t>CXĐ CSD 2</t>
  </si>
  <si>
    <t>CXĐ CSD 3</t>
  </si>
  <si>
    <t>CXĐ CSD 4</t>
  </si>
  <si>
    <t>CXĐ CSD 5</t>
  </si>
  <si>
    <t>CXĐ CSD 6</t>
  </si>
  <si>
    <t>UBND PHƯỜNG NHƠN TRẠCH</t>
  </si>
  <si>
    <t xml:space="preserve">DANH SÁCH CÁC THỬA ĐẤT ĐĂNG BÁO ĐỂ THỰC HIỆN </t>
  </si>
  <si>
    <t>UBND THÀNH PHỐ ĐỒNG 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</si>
</sst>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_-* #,##0.0_-;\-* #,##0.0_-;_-* &quot;-&quot;??_-;_-@_-"/>
    <numFmt numFmtId="166" formatCode="0.0"/>
  </numFmts>
  <fonts count="18" x14ac:knownFonts="1">
    <font>
      <sz val="10"/>
      <name val="Arial"/>
    </font>
    <font>
      <b/>
      <sz val="14"/>
      <name val="Times New Roman"/>
      <family val="1"/>
    </font>
    <font>
      <sz val="14"/>
      <name val="Times New Roman"/>
      <family val="1"/>
    </font>
    <font>
      <sz val="10"/>
      <name val="Arial"/>
      <family val="2"/>
    </font>
    <font>
      <b/>
      <u/>
      <sz val="14"/>
      <name val="Times New Roman"/>
      <family val="1"/>
    </font>
    <font>
      <b/>
      <sz val="17"/>
      <name val="Times New Roman"/>
      <family val="1"/>
    </font>
    <font>
      <sz val="18"/>
      <name val="Times New Roman"/>
      <family val="1"/>
    </font>
    <font>
      <b/>
      <sz val="18"/>
      <color rgb="FF0070C0"/>
      <name val="Times New Roman"/>
      <family val="1"/>
    </font>
    <font>
      <sz val="18"/>
      <color theme="1"/>
      <name val="Times New Roman"/>
      <family val="1"/>
    </font>
    <font>
      <sz val="18"/>
      <color rgb="FFFF0000"/>
      <name val="Times New Roman"/>
      <family val="1"/>
    </font>
    <font>
      <sz val="18"/>
      <color rgb="FF00B0F0"/>
      <name val="Times New Roman"/>
      <family val="1"/>
    </font>
    <font>
      <b/>
      <sz val="18"/>
      <name val="Times New Roman"/>
      <family val="1"/>
    </font>
    <font>
      <b/>
      <sz val="18"/>
      <color rgb="FFFF0000"/>
      <name val="Times New Roman"/>
      <family val="1"/>
    </font>
    <font>
      <b/>
      <sz val="22"/>
      <name val="Times New Roman"/>
      <family val="1"/>
    </font>
    <font>
      <i/>
      <sz val="22"/>
      <name val="Times New Roman"/>
      <family val="1"/>
    </font>
    <font>
      <sz val="22"/>
      <name val="Times New Roman"/>
      <family val="1"/>
    </font>
    <font>
      <sz val="10"/>
      <color rgb="FF1F1F1F"/>
      <name val="Arial"/>
      <family val="2"/>
    </font>
    <font>
      <b/>
      <sz val="10"/>
      <color rgb="FF1F1F1F"/>
      <name val="Arial"/>
      <family val="2"/>
    </font>
  </fonts>
  <fills count="2">
    <fill>
      <patternFill patternType="none"/>
    </fill>
    <fill>
      <patternFill patternType="gray125"/>
    </fill>
  </fills>
  <borders count="12">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C4C7C5"/>
      </left>
      <right style="medium">
        <color rgb="FFC4C7C5"/>
      </right>
      <top style="medium">
        <color rgb="FFC4C7C5"/>
      </top>
      <bottom style="medium">
        <color rgb="FFC4C7C5"/>
      </bottom>
      <diagonal/>
    </border>
  </borders>
  <cellStyleXfs count="2">
    <xf numFmtId="0" fontId="0" fillId="0" borderId="0"/>
    <xf numFmtId="164" fontId="3" fillId="0" borderId="0" applyFont="0" applyFill="0" applyBorder="0" applyAlignment="0" applyProtection="0"/>
  </cellStyleXfs>
  <cellXfs count="107">
    <xf numFmtId="0" fontId="0" fillId="0" borderId="0" xfId="0"/>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vertical="center" wrapText="1"/>
    </xf>
    <xf numFmtId="0" fontId="1" fillId="0" borderId="4" xfId="0" applyFont="1" applyBorder="1" applyAlignment="1">
      <alignment vertical="center" wrapText="1"/>
    </xf>
    <xf numFmtId="0" fontId="1" fillId="0" borderId="0" xfId="0" applyFont="1" applyAlignment="1">
      <alignment vertical="center" wrapText="1"/>
    </xf>
    <xf numFmtId="165" fontId="1" fillId="0" borderId="4" xfId="1" applyNumberFormat="1"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center" vertical="center"/>
    </xf>
    <xf numFmtId="166" fontId="5"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166" fontId="6"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1" fontId="7" fillId="0" borderId="4" xfId="0" applyNumberFormat="1" applyFont="1" applyBorder="1" applyAlignment="1">
      <alignment horizontal="center" vertical="center"/>
    </xf>
    <xf numFmtId="0" fontId="8" fillId="0" borderId="4" xfId="0" applyFont="1" applyBorder="1" applyAlignment="1">
      <alignment horizontal="center" vertical="center"/>
    </xf>
    <xf numFmtId="0" fontId="9" fillId="0" borderId="4" xfId="0" applyFont="1" applyBorder="1" applyAlignment="1">
      <alignment horizontal="center" vertical="center" wrapText="1"/>
    </xf>
    <xf numFmtId="166" fontId="6" fillId="0" borderId="4" xfId="0" applyNumberFormat="1" applyFont="1" applyBorder="1" applyAlignment="1">
      <alignment horizontal="right" vertical="center" wrapText="1"/>
    </xf>
    <xf numFmtId="166" fontId="8" fillId="0" borderId="4" xfId="0" applyNumberFormat="1" applyFont="1" applyBorder="1" applyAlignment="1">
      <alignment horizontal="right" vertical="center"/>
    </xf>
    <xf numFmtId="166" fontId="10" fillId="0" borderId="4" xfId="0" applyNumberFormat="1" applyFont="1" applyBorder="1" applyAlignment="1">
      <alignment horizontal="right" vertical="center"/>
    </xf>
    <xf numFmtId="166" fontId="9" fillId="0" borderId="4" xfId="0" applyNumberFormat="1" applyFont="1" applyBorder="1" applyAlignment="1">
      <alignment horizontal="right" vertical="center"/>
    </xf>
    <xf numFmtId="166" fontId="6" fillId="0" borderId="4" xfId="0" applyNumberFormat="1" applyFont="1" applyBorder="1" applyAlignment="1">
      <alignment horizontal="right" vertical="center"/>
    </xf>
    <xf numFmtId="14" fontId="9"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14" fontId="11" fillId="0" borderId="4" xfId="0" applyNumberFormat="1" applyFont="1" applyBorder="1" applyAlignment="1">
      <alignment horizontal="center" vertical="center" wrapText="1"/>
    </xf>
    <xf numFmtId="0" fontId="11" fillId="0" borderId="4" xfId="0" applyFont="1" applyBorder="1" applyAlignment="1">
      <alignment horizontal="center" vertical="center"/>
    </xf>
    <xf numFmtId="0" fontId="12" fillId="0" borderId="4" xfId="0" applyFont="1" applyBorder="1" applyAlignment="1">
      <alignment horizontal="center" vertical="center" wrapText="1"/>
    </xf>
    <xf numFmtId="0" fontId="6" fillId="0" borderId="4" xfId="0" applyFont="1" applyBorder="1" applyAlignment="1">
      <alignment horizontal="center" vertical="center"/>
    </xf>
    <xf numFmtId="0" fontId="9" fillId="0" borderId="4" xfId="0" applyFont="1" applyBorder="1" applyAlignment="1">
      <alignment horizontal="center" vertical="center"/>
    </xf>
    <xf numFmtId="166" fontId="9" fillId="0" borderId="4" xfId="0" applyNumberFormat="1" applyFont="1" applyBorder="1" applyAlignment="1">
      <alignment horizontal="center" vertical="center" wrapText="1"/>
    </xf>
    <xf numFmtId="166" fontId="9" fillId="0" borderId="4" xfId="0" applyNumberFormat="1" applyFont="1" applyBorder="1" applyAlignment="1">
      <alignment horizontal="right" vertical="center" wrapText="1"/>
    </xf>
    <xf numFmtId="0" fontId="6" fillId="0" borderId="4" xfId="0" applyFont="1" applyBorder="1" applyAlignment="1">
      <alignment horizontal="right" vertical="center" wrapText="1"/>
    </xf>
    <xf numFmtId="0" fontId="6" fillId="0" borderId="4" xfId="0" quotePrefix="1" applyFont="1" applyBorder="1" applyAlignment="1">
      <alignment horizontal="center" vertical="center" wrapText="1"/>
    </xf>
    <xf numFmtId="166" fontId="6" fillId="0" borderId="4" xfId="0" applyNumberFormat="1" applyFont="1" applyBorder="1" applyAlignment="1">
      <alignment vertical="center" wrapText="1"/>
    </xf>
    <xf numFmtId="166" fontId="6" fillId="0" borderId="4" xfId="0" applyNumberFormat="1" applyFont="1" applyBorder="1" applyAlignment="1">
      <alignment vertical="center"/>
    </xf>
    <xf numFmtId="0" fontId="11" fillId="0" borderId="4" xfId="0" applyFont="1" applyBorder="1" applyAlignment="1">
      <alignment vertical="center"/>
    </xf>
    <xf numFmtId="166" fontId="11" fillId="0" borderId="4" xfId="0" applyNumberFormat="1" applyFont="1" applyBorder="1" applyAlignment="1">
      <alignment horizontal="right" vertical="center"/>
    </xf>
    <xf numFmtId="0" fontId="11" fillId="0" borderId="0" xfId="0" applyFont="1" applyAlignment="1">
      <alignment vertical="center"/>
    </xf>
    <xf numFmtId="0" fontId="2" fillId="0" borderId="0" xfId="0" applyFont="1" applyAlignment="1">
      <alignment vertical="center"/>
    </xf>
    <xf numFmtId="166" fontId="2" fillId="0" borderId="0" xfId="0" applyNumberFormat="1" applyFont="1" applyAlignment="1">
      <alignment vertical="center"/>
    </xf>
    <xf numFmtId="0" fontId="2" fillId="0" borderId="3" xfId="0" applyFont="1" applyBorder="1" applyAlignment="1">
      <alignment vertical="center"/>
    </xf>
    <xf numFmtId="0" fontId="15" fillId="0" borderId="3" xfId="0" applyFont="1" applyBorder="1" applyAlignment="1">
      <alignment vertical="center"/>
    </xf>
    <xf numFmtId="0" fontId="15" fillId="0" borderId="3" xfId="0" applyFont="1" applyBorder="1" applyAlignment="1">
      <alignment horizontal="right" vertical="center"/>
    </xf>
    <xf numFmtId="166" fontId="15" fillId="0" borderId="3" xfId="0" applyNumberFormat="1" applyFont="1" applyBorder="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horizontal="right" vertical="center"/>
    </xf>
    <xf numFmtId="0" fontId="15" fillId="0" borderId="0" xfId="0" applyFont="1"/>
    <xf numFmtId="166" fontId="15" fillId="0" borderId="0" xfId="0" applyNumberFormat="1" applyFont="1" applyAlignment="1">
      <alignment horizontal="right" vertical="center"/>
    </xf>
    <xf numFmtId="0" fontId="2" fillId="0" borderId="0" xfId="0" applyFont="1" applyAlignment="1">
      <alignment horizontal="right" vertical="center"/>
    </xf>
    <xf numFmtId="0" fontId="2" fillId="0" borderId="0" xfId="0" applyFont="1"/>
    <xf numFmtId="0" fontId="17" fillId="0" borderId="11" xfId="0" applyFont="1" applyBorder="1" applyAlignment="1">
      <alignment vertical="center" wrapText="1" readingOrder="1"/>
    </xf>
    <xf numFmtId="0" fontId="16" fillId="0" borderId="11" xfId="0" applyFont="1" applyBorder="1" applyAlignment="1">
      <alignment vertical="center" wrapText="1" readingOrder="1"/>
    </xf>
    <xf numFmtId="165" fontId="2" fillId="0" borderId="0" xfId="1" applyNumberFormat="1" applyFont="1" applyAlignment="1">
      <alignment horizontal="center" vertical="center" wrapText="1"/>
    </xf>
    <xf numFmtId="0" fontId="2" fillId="0" borderId="0" xfId="0" applyFont="1" applyAlignment="1">
      <alignment horizontal="left" vertical="center" wrapText="1"/>
    </xf>
    <xf numFmtId="0" fontId="2" fillId="0" borderId="4" xfId="0" applyFont="1" applyFill="1" applyBorder="1" applyAlignment="1">
      <alignment horizontal="center" vertical="center" wrapText="1"/>
    </xf>
    <xf numFmtId="165" fontId="2" fillId="0" borderId="4" xfId="1" applyNumberFormat="1" applyFont="1" applyFill="1" applyBorder="1" applyAlignment="1">
      <alignment horizontal="center" vertical="center" wrapText="1"/>
    </xf>
    <xf numFmtId="0" fontId="2" fillId="0" borderId="4" xfId="0" applyFont="1" applyFill="1" applyBorder="1" applyAlignment="1">
      <alignment vertical="center" wrapText="1"/>
    </xf>
    <xf numFmtId="0" fontId="2" fillId="0" borderId="0" xfId="0" applyFont="1" applyFill="1" applyAlignment="1">
      <alignment vertical="center" wrapText="1"/>
    </xf>
    <xf numFmtId="0" fontId="2" fillId="0" borderId="4" xfId="0" applyFont="1" applyFill="1" applyBorder="1" applyAlignment="1">
      <alignment horizontal="left" vertical="center" wrapText="1"/>
    </xf>
    <xf numFmtId="14" fontId="2" fillId="0" borderId="4" xfId="0" applyNumberFormat="1" applyFont="1" applyFill="1" applyBorder="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165" fontId="2" fillId="0" borderId="5" xfId="1" applyNumberFormat="1" applyFont="1" applyFill="1" applyBorder="1" applyAlignment="1">
      <alignment horizontal="center" vertical="center" wrapText="1"/>
    </xf>
    <xf numFmtId="165" fontId="2" fillId="0" borderId="9" xfId="1" applyNumberFormat="1" applyFont="1" applyFill="1" applyBorder="1" applyAlignment="1">
      <alignment horizontal="center" vertical="center" wrapText="1"/>
    </xf>
    <xf numFmtId="165" fontId="2" fillId="0" borderId="10" xfId="1"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2" fillId="0" borderId="9" xfId="0" applyFont="1" applyFill="1" applyBorder="1" applyAlignment="1">
      <alignment horizontal="left" vertical="center" wrapText="1"/>
    </xf>
    <xf numFmtId="0" fontId="13" fillId="0" borderId="0" xfId="0" applyFont="1" applyAlignment="1">
      <alignment horizontal="center" vertical="center"/>
    </xf>
    <xf numFmtId="0" fontId="13" fillId="0" borderId="3" xfId="0" applyFont="1" applyBorder="1" applyAlignment="1">
      <alignment horizontal="left" vertical="center"/>
    </xf>
    <xf numFmtId="0" fontId="14" fillId="0" borderId="0" xfId="0" applyFont="1" applyAlignment="1">
      <alignment horizontal="center" vertical="center" wrapText="1"/>
    </xf>
    <xf numFmtId="0" fontId="13"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11" fillId="0" borderId="4" xfId="0" applyFont="1" applyBorder="1" applyAlignment="1">
      <alignment horizontal="center" vertical="center"/>
    </xf>
    <xf numFmtId="166" fontId="5" fillId="0" borderId="4" xfId="0" applyNumberFormat="1" applyFont="1" applyBorder="1" applyAlignment="1">
      <alignment horizontal="center" vertical="center" wrapText="1"/>
    </xf>
    <xf numFmtId="166" fontId="5" fillId="0" borderId="6" xfId="0" applyNumberFormat="1" applyFont="1" applyBorder="1" applyAlignment="1">
      <alignment horizontal="center" vertical="center" wrapText="1"/>
    </xf>
    <xf numFmtId="166" fontId="5" fillId="0" borderId="7" xfId="0" applyNumberFormat="1" applyFont="1" applyBorder="1" applyAlignment="1">
      <alignment horizontal="center" vertical="center" wrapText="1"/>
    </xf>
    <xf numFmtId="166" fontId="5" fillId="0" borderId="8" xfId="0" applyNumberFormat="1" applyFont="1" applyBorder="1" applyAlignment="1">
      <alignment horizontal="center" vertical="center" wrapText="1"/>
    </xf>
    <xf numFmtId="166" fontId="5" fillId="0" borderId="5" xfId="0" applyNumberFormat="1" applyFont="1" applyBorder="1" applyAlignment="1">
      <alignment horizontal="center" vertical="center" wrapText="1"/>
    </xf>
    <xf numFmtId="166" fontId="5" fillId="0" borderId="10"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zoomScaleNormal="100" workbookViewId="0">
      <selection activeCell="A2" sqref="A2:N2"/>
    </sheetView>
  </sheetViews>
  <sheetFormatPr defaultColWidth="9.140625" defaultRowHeight="18.75" x14ac:dyDescent="0.2"/>
  <cols>
    <col min="1" max="1" width="3.42578125" style="6"/>
    <col min="2" max="2" width="13" style="6" customWidth="1"/>
    <col min="3" max="3" width="7.42578125" style="6" bestFit="1" customWidth="1"/>
    <col min="4" max="4" width="10.28515625" style="6" bestFit="1" customWidth="1"/>
    <col min="5" max="5" width="13.5703125" style="6" bestFit="1" customWidth="1"/>
    <col min="6" max="6" width="27.42578125" style="6" bestFit="1" customWidth="1"/>
    <col min="7" max="7" width="12.28515625" style="6" customWidth="1"/>
    <col min="8" max="8" width="19.28515625" style="6" customWidth="1"/>
    <col min="9" max="9" width="26.42578125" style="6" customWidth="1"/>
    <col min="10" max="10" width="13" style="6" bestFit="1" customWidth="1"/>
    <col min="11" max="11" width="14.140625" style="6" bestFit="1" customWidth="1"/>
    <col min="12" max="12" width="76.42578125" style="6" bestFit="1" customWidth="1"/>
    <col min="13" max="13" width="45.5703125" style="6" customWidth="1"/>
    <col min="14" max="14" width="19.140625" style="6"/>
    <col min="15" max="16384" width="9.140625" style="6"/>
  </cols>
  <sheetData>
    <row r="1" spans="1:14" x14ac:dyDescent="0.2">
      <c r="A1" s="68" t="s">
        <v>148</v>
      </c>
      <c r="B1" s="69"/>
      <c r="C1" s="69"/>
      <c r="D1" s="69"/>
      <c r="E1" s="69"/>
      <c r="F1" s="69"/>
      <c r="G1" s="69"/>
      <c r="H1" s="69"/>
      <c r="I1" s="69"/>
      <c r="J1" s="69"/>
      <c r="K1" s="69"/>
      <c r="L1" s="69"/>
      <c r="M1" s="69"/>
      <c r="N1" s="69"/>
    </row>
    <row r="2" spans="1:14" x14ac:dyDescent="0.2">
      <c r="A2" s="70" t="s">
        <v>0</v>
      </c>
      <c r="B2" s="71"/>
      <c r="C2" s="71"/>
      <c r="D2" s="71"/>
      <c r="E2" s="71"/>
      <c r="F2" s="71"/>
      <c r="G2" s="71"/>
      <c r="H2" s="71"/>
      <c r="I2" s="71"/>
      <c r="J2" s="71"/>
      <c r="K2" s="71"/>
      <c r="L2" s="71"/>
      <c r="M2" s="71"/>
      <c r="N2" s="71"/>
    </row>
    <row r="3" spans="1:14" x14ac:dyDescent="0.2">
      <c r="A3" s="1"/>
      <c r="B3" s="1"/>
      <c r="C3" s="1"/>
      <c r="D3" s="1"/>
      <c r="E3" s="1"/>
      <c r="F3" s="1"/>
      <c r="G3" s="1"/>
      <c r="H3" s="1"/>
      <c r="I3" s="1"/>
      <c r="J3" s="1"/>
      <c r="K3" s="1"/>
      <c r="L3" s="1"/>
      <c r="M3" s="1"/>
      <c r="N3" s="1"/>
    </row>
    <row r="4" spans="1:14" x14ac:dyDescent="0.2">
      <c r="A4" s="73"/>
      <c r="B4" s="73"/>
      <c r="C4" s="73"/>
      <c r="D4" s="73"/>
      <c r="E4" s="73"/>
      <c r="F4" s="73"/>
      <c r="G4" s="73"/>
      <c r="H4" s="73"/>
      <c r="I4" s="73"/>
      <c r="J4" s="73"/>
      <c r="K4" s="73"/>
      <c r="L4" s="73"/>
      <c r="M4" s="73"/>
      <c r="N4" s="73"/>
    </row>
    <row r="5" spans="1:14" x14ac:dyDescent="0.2">
      <c r="A5" s="67" t="s">
        <v>3</v>
      </c>
      <c r="B5" s="2"/>
      <c r="C5" s="67" t="s">
        <v>4</v>
      </c>
      <c r="D5" s="67"/>
      <c r="E5" s="67"/>
      <c r="F5" s="67"/>
      <c r="G5" s="67"/>
      <c r="H5" s="67"/>
      <c r="I5" s="67"/>
      <c r="J5" s="67"/>
      <c r="K5" s="67"/>
      <c r="L5" s="67"/>
      <c r="M5" s="67"/>
      <c r="N5" s="67"/>
    </row>
    <row r="6" spans="1:14" x14ac:dyDescent="0.2">
      <c r="A6" s="67"/>
      <c r="B6" s="67" t="s">
        <v>5</v>
      </c>
      <c r="C6" s="67" t="s">
        <v>6</v>
      </c>
      <c r="D6" s="67" t="s">
        <v>1</v>
      </c>
      <c r="E6" s="67" t="s">
        <v>7</v>
      </c>
      <c r="F6" s="67"/>
      <c r="G6" s="67"/>
      <c r="H6" s="67"/>
      <c r="I6" s="2" t="s">
        <v>8</v>
      </c>
      <c r="J6" s="67" t="s">
        <v>9</v>
      </c>
      <c r="K6" s="67" t="s">
        <v>10</v>
      </c>
      <c r="L6" s="66" t="s">
        <v>11</v>
      </c>
      <c r="M6" s="66" t="s">
        <v>12</v>
      </c>
      <c r="N6" s="67" t="s">
        <v>13</v>
      </c>
    </row>
    <row r="7" spans="1:14" x14ac:dyDescent="0.2">
      <c r="A7" s="67"/>
      <c r="B7" s="67"/>
      <c r="C7" s="67"/>
      <c r="D7" s="67"/>
      <c r="E7" s="66" t="s">
        <v>2</v>
      </c>
      <c r="F7" s="66" t="s">
        <v>14</v>
      </c>
      <c r="G7" s="67"/>
      <c r="H7" s="67"/>
      <c r="I7" s="66" t="s">
        <v>15</v>
      </c>
      <c r="J7" s="67"/>
      <c r="K7" s="67"/>
      <c r="L7" s="66"/>
      <c r="M7" s="66"/>
      <c r="N7" s="67"/>
    </row>
    <row r="8" spans="1:14" ht="75" x14ac:dyDescent="0.2">
      <c r="A8" s="67"/>
      <c r="B8" s="67"/>
      <c r="C8" s="67"/>
      <c r="D8" s="67"/>
      <c r="E8" s="66"/>
      <c r="F8" s="66"/>
      <c r="G8" s="3" t="s">
        <v>16</v>
      </c>
      <c r="H8" s="3" t="s">
        <v>17</v>
      </c>
      <c r="I8" s="66"/>
      <c r="J8" s="67"/>
      <c r="K8" s="67"/>
      <c r="L8" s="66"/>
      <c r="M8" s="66"/>
      <c r="N8" s="67"/>
    </row>
    <row r="9" spans="1:14" ht="37.5" x14ac:dyDescent="0.2">
      <c r="A9" s="4" t="s">
        <v>18</v>
      </c>
      <c r="B9" s="5" t="s">
        <v>19</v>
      </c>
      <c r="C9" s="4" t="s">
        <v>20</v>
      </c>
      <c r="D9" s="4" t="s">
        <v>21</v>
      </c>
      <c r="E9" s="4">
        <v>4115</v>
      </c>
      <c r="F9" s="4" t="s">
        <v>22</v>
      </c>
      <c r="G9" s="4">
        <v>2319</v>
      </c>
      <c r="H9" s="4" t="s">
        <v>23</v>
      </c>
      <c r="I9" s="4" t="s">
        <v>22</v>
      </c>
      <c r="J9" s="4" t="s">
        <v>24</v>
      </c>
      <c r="K9" s="4" t="s">
        <v>25</v>
      </c>
      <c r="L9" s="5" t="s">
        <v>143</v>
      </c>
      <c r="M9" s="5" t="s">
        <v>26</v>
      </c>
      <c r="N9" s="72" t="s">
        <v>27</v>
      </c>
    </row>
    <row r="10" spans="1:14" ht="37.5" x14ac:dyDescent="0.2">
      <c r="A10" s="4" t="s">
        <v>21</v>
      </c>
      <c r="B10" s="5" t="s">
        <v>19</v>
      </c>
      <c r="C10" s="4" t="s">
        <v>20</v>
      </c>
      <c r="D10" s="4" t="s">
        <v>28</v>
      </c>
      <c r="E10" s="4">
        <v>7879</v>
      </c>
      <c r="F10" s="4" t="s">
        <v>22</v>
      </c>
      <c r="G10" s="4">
        <v>3995</v>
      </c>
      <c r="H10" s="4" t="s">
        <v>29</v>
      </c>
      <c r="I10" s="4" t="s">
        <v>22</v>
      </c>
      <c r="J10" s="4" t="s">
        <v>30</v>
      </c>
      <c r="K10" s="4" t="s">
        <v>31</v>
      </c>
      <c r="L10" s="5" t="s">
        <v>143</v>
      </c>
      <c r="M10" s="5" t="s">
        <v>26</v>
      </c>
      <c r="N10" s="72"/>
    </row>
    <row r="11" spans="1:14" ht="37.5" x14ac:dyDescent="0.2">
      <c r="A11" s="4" t="s">
        <v>28</v>
      </c>
      <c r="B11" s="5" t="s">
        <v>19</v>
      </c>
      <c r="C11" s="4" t="s">
        <v>20</v>
      </c>
      <c r="D11" s="4" t="s">
        <v>32</v>
      </c>
      <c r="E11" s="4">
        <v>3114</v>
      </c>
      <c r="F11" s="4" t="s">
        <v>22</v>
      </c>
      <c r="G11" s="4">
        <v>3114</v>
      </c>
      <c r="H11" s="4" t="s">
        <v>33</v>
      </c>
      <c r="I11" s="4" t="s">
        <v>22</v>
      </c>
      <c r="J11" s="4"/>
      <c r="K11" s="4"/>
      <c r="L11" s="5" t="s">
        <v>143</v>
      </c>
      <c r="M11" s="5" t="s">
        <v>34</v>
      </c>
      <c r="N11" s="4" t="s">
        <v>35</v>
      </c>
    </row>
    <row r="12" spans="1:14" ht="37.5" x14ac:dyDescent="0.2">
      <c r="A12" s="4" t="s">
        <v>32</v>
      </c>
      <c r="B12" s="5" t="s">
        <v>19</v>
      </c>
      <c r="C12" s="4" t="s">
        <v>20</v>
      </c>
      <c r="D12" s="4" t="s">
        <v>36</v>
      </c>
      <c r="E12" s="4">
        <v>6134.9</v>
      </c>
      <c r="F12" s="4" t="s">
        <v>22</v>
      </c>
      <c r="G12" s="4">
        <v>6031.9</v>
      </c>
      <c r="H12" s="4" t="s">
        <v>37</v>
      </c>
      <c r="I12" s="4" t="s">
        <v>22</v>
      </c>
      <c r="J12" s="4"/>
      <c r="K12" s="4"/>
      <c r="L12" s="4" t="s">
        <v>38</v>
      </c>
      <c r="M12" s="5" t="s">
        <v>26</v>
      </c>
      <c r="N12" s="4" t="s">
        <v>39</v>
      </c>
    </row>
    <row r="13" spans="1:14" ht="37.5" x14ac:dyDescent="0.2">
      <c r="A13" s="4" t="s">
        <v>36</v>
      </c>
      <c r="B13" s="5" t="s">
        <v>40</v>
      </c>
      <c r="C13" s="4" t="s">
        <v>20</v>
      </c>
      <c r="D13" s="4" t="s">
        <v>41</v>
      </c>
      <c r="E13" s="4">
        <v>4904</v>
      </c>
      <c r="F13" s="4" t="s">
        <v>22</v>
      </c>
      <c r="G13" s="4">
        <v>4904</v>
      </c>
      <c r="H13" s="4" t="s">
        <v>33</v>
      </c>
      <c r="I13" s="4" t="s">
        <v>22</v>
      </c>
      <c r="J13" s="4" t="s">
        <v>42</v>
      </c>
      <c r="K13" s="4" t="s">
        <v>43</v>
      </c>
      <c r="L13" s="5" t="s">
        <v>143</v>
      </c>
      <c r="M13" s="5" t="s">
        <v>44</v>
      </c>
      <c r="N13" s="4" t="s">
        <v>45</v>
      </c>
    </row>
    <row r="14" spans="1:14" ht="56.25" x14ac:dyDescent="0.2">
      <c r="A14" s="4" t="s">
        <v>41</v>
      </c>
      <c r="B14" s="5" t="s">
        <v>19</v>
      </c>
      <c r="C14" s="4" t="s">
        <v>20</v>
      </c>
      <c r="D14" s="4" t="s">
        <v>46</v>
      </c>
      <c r="E14" s="4">
        <v>1522</v>
      </c>
      <c r="F14" s="4" t="s">
        <v>22</v>
      </c>
      <c r="G14" s="4">
        <v>1146</v>
      </c>
      <c r="H14" s="4" t="s">
        <v>47</v>
      </c>
      <c r="I14" s="4" t="s">
        <v>22</v>
      </c>
      <c r="J14" s="4" t="s">
        <v>48</v>
      </c>
      <c r="K14" s="4" t="s">
        <v>49</v>
      </c>
      <c r="L14" s="5" t="s">
        <v>50</v>
      </c>
      <c r="M14" s="5" t="s">
        <v>51</v>
      </c>
      <c r="N14" s="4" t="s">
        <v>52</v>
      </c>
    </row>
    <row r="15" spans="1:14" ht="37.5" x14ac:dyDescent="0.2">
      <c r="A15" s="4" t="s">
        <v>46</v>
      </c>
      <c r="B15" s="5" t="s">
        <v>40</v>
      </c>
      <c r="C15" s="4" t="s">
        <v>20</v>
      </c>
      <c r="D15" s="4" t="s">
        <v>53</v>
      </c>
      <c r="E15" s="4">
        <v>1001</v>
      </c>
      <c r="F15" s="4" t="s">
        <v>54</v>
      </c>
      <c r="G15" s="4">
        <v>753</v>
      </c>
      <c r="H15" s="4" t="s">
        <v>55</v>
      </c>
      <c r="I15" s="4" t="s">
        <v>54</v>
      </c>
      <c r="J15" s="4" t="s">
        <v>56</v>
      </c>
      <c r="K15" s="4" t="s">
        <v>31</v>
      </c>
      <c r="L15" s="5" t="s">
        <v>143</v>
      </c>
      <c r="M15" s="5" t="s">
        <v>26</v>
      </c>
      <c r="N15" s="4" t="s">
        <v>57</v>
      </c>
    </row>
    <row r="16" spans="1:14" ht="56.25" x14ac:dyDescent="0.2">
      <c r="A16" s="4" t="s">
        <v>53</v>
      </c>
      <c r="B16" s="5" t="s">
        <v>40</v>
      </c>
      <c r="C16" s="4" t="s">
        <v>20</v>
      </c>
      <c r="D16" s="4" t="s">
        <v>58</v>
      </c>
      <c r="E16" s="4">
        <v>262</v>
      </c>
      <c r="F16" s="5" t="s">
        <v>60</v>
      </c>
      <c r="G16" s="4">
        <v>248</v>
      </c>
      <c r="H16" s="4" t="s">
        <v>59</v>
      </c>
      <c r="I16" s="4" t="s">
        <v>60</v>
      </c>
      <c r="J16" s="4"/>
      <c r="K16" s="4"/>
      <c r="L16" s="5" t="s">
        <v>61</v>
      </c>
      <c r="M16" s="5" t="s">
        <v>62</v>
      </c>
      <c r="N16" s="4" t="s">
        <v>63</v>
      </c>
    </row>
    <row r="17" spans="1:14" ht="37.5" x14ac:dyDescent="0.2">
      <c r="A17" s="4" t="s">
        <v>58</v>
      </c>
      <c r="B17" s="5" t="s">
        <v>40</v>
      </c>
      <c r="C17" s="4" t="s">
        <v>20</v>
      </c>
      <c r="D17" s="4" t="s">
        <v>64</v>
      </c>
      <c r="E17" s="4">
        <v>106</v>
      </c>
      <c r="F17" s="4" t="s">
        <v>22</v>
      </c>
      <c r="G17" s="4">
        <v>106</v>
      </c>
      <c r="H17" s="4" t="s">
        <v>33</v>
      </c>
      <c r="I17" s="4" t="s">
        <v>22</v>
      </c>
      <c r="J17" s="4"/>
      <c r="K17" s="4"/>
      <c r="L17" s="5" t="s">
        <v>65</v>
      </c>
      <c r="M17" s="5" t="s">
        <v>44</v>
      </c>
      <c r="N17" s="4" t="s">
        <v>66</v>
      </c>
    </row>
    <row r="18" spans="1:14" ht="37.5" x14ac:dyDescent="0.2">
      <c r="A18" s="4" t="s">
        <v>67</v>
      </c>
      <c r="B18" s="5" t="s">
        <v>40</v>
      </c>
      <c r="C18" s="4" t="s">
        <v>20</v>
      </c>
      <c r="D18" s="4" t="s">
        <v>68</v>
      </c>
      <c r="E18" s="4">
        <v>681</v>
      </c>
      <c r="F18" s="4" t="s">
        <v>22</v>
      </c>
      <c r="G18" s="4">
        <v>681</v>
      </c>
      <c r="H18" s="4" t="s">
        <v>33</v>
      </c>
      <c r="I18" s="4" t="s">
        <v>22</v>
      </c>
      <c r="J18" s="4"/>
      <c r="K18" s="4"/>
      <c r="L18" s="5" t="s">
        <v>69</v>
      </c>
      <c r="M18" s="5" t="s">
        <v>70</v>
      </c>
      <c r="N18" s="4"/>
    </row>
    <row r="19" spans="1:14" ht="37.5" x14ac:dyDescent="0.2">
      <c r="A19" s="4" t="s">
        <v>71</v>
      </c>
      <c r="B19" s="5" t="s">
        <v>40</v>
      </c>
      <c r="C19" s="4" t="s">
        <v>20</v>
      </c>
      <c r="D19" s="4" t="s">
        <v>72</v>
      </c>
      <c r="E19" s="4">
        <v>1363</v>
      </c>
      <c r="F19" s="4" t="s">
        <v>73</v>
      </c>
      <c r="G19" s="4">
        <v>1363</v>
      </c>
      <c r="H19" s="4" t="s">
        <v>33</v>
      </c>
      <c r="I19" s="4" t="s">
        <v>73</v>
      </c>
      <c r="J19" s="4" t="s">
        <v>74</v>
      </c>
      <c r="K19" s="4" t="s">
        <v>75</v>
      </c>
      <c r="L19" s="4" t="s">
        <v>76</v>
      </c>
      <c r="M19" s="5" t="s">
        <v>77</v>
      </c>
      <c r="N19" s="4"/>
    </row>
    <row r="20" spans="1:14" ht="37.5" x14ac:dyDescent="0.2">
      <c r="A20" s="4" t="s">
        <v>78</v>
      </c>
      <c r="B20" s="5" t="s">
        <v>40</v>
      </c>
      <c r="C20" s="4" t="s">
        <v>20</v>
      </c>
      <c r="D20" s="4" t="s">
        <v>79</v>
      </c>
      <c r="E20" s="4">
        <v>638</v>
      </c>
      <c r="F20" s="4" t="s">
        <v>22</v>
      </c>
      <c r="G20" s="4">
        <v>638</v>
      </c>
      <c r="H20" s="4" t="s">
        <v>33</v>
      </c>
      <c r="I20" s="4" t="s">
        <v>22</v>
      </c>
      <c r="J20" s="4" t="s">
        <v>80</v>
      </c>
      <c r="K20" s="4" t="s">
        <v>75</v>
      </c>
      <c r="L20" s="4" t="s">
        <v>81</v>
      </c>
      <c r="M20" s="5" t="s">
        <v>82</v>
      </c>
      <c r="N20" s="4"/>
    </row>
    <row r="21" spans="1:14" ht="37.5" x14ac:dyDescent="0.2">
      <c r="A21" s="4" t="s">
        <v>83</v>
      </c>
      <c r="B21" s="5" t="s">
        <v>40</v>
      </c>
      <c r="C21" s="4" t="s">
        <v>20</v>
      </c>
      <c r="D21" s="4" t="s">
        <v>84</v>
      </c>
      <c r="E21" s="4">
        <v>2010</v>
      </c>
      <c r="F21" s="4" t="s">
        <v>22</v>
      </c>
      <c r="G21" s="4">
        <v>525</v>
      </c>
      <c r="H21" s="4" t="s">
        <v>85</v>
      </c>
      <c r="I21" s="4" t="s">
        <v>22</v>
      </c>
      <c r="J21" s="4" t="s">
        <v>86</v>
      </c>
      <c r="K21" s="4" t="s">
        <v>87</v>
      </c>
      <c r="L21" s="4" t="s">
        <v>88</v>
      </c>
      <c r="M21" s="5" t="s">
        <v>26</v>
      </c>
      <c r="N21" s="4"/>
    </row>
    <row r="22" spans="1:14" ht="37.5" x14ac:dyDescent="0.2">
      <c r="A22" s="4" t="s">
        <v>89</v>
      </c>
      <c r="B22" s="5" t="s">
        <v>19</v>
      </c>
      <c r="C22" s="4" t="s">
        <v>20</v>
      </c>
      <c r="D22" s="4" t="s">
        <v>90</v>
      </c>
      <c r="E22" s="4">
        <v>1125.5999999999999</v>
      </c>
      <c r="F22" s="4" t="s">
        <v>91</v>
      </c>
      <c r="G22" s="4">
        <v>1125.5999999999999</v>
      </c>
      <c r="H22" s="4" t="s">
        <v>33</v>
      </c>
      <c r="I22" s="4" t="s">
        <v>91</v>
      </c>
      <c r="J22" s="4"/>
      <c r="K22" s="4"/>
      <c r="L22" s="4" t="s">
        <v>38</v>
      </c>
      <c r="M22" s="5" t="s">
        <v>44</v>
      </c>
      <c r="N22" s="4"/>
    </row>
    <row r="23" spans="1:14" ht="37.5" x14ac:dyDescent="0.2">
      <c r="A23" s="4" t="s">
        <v>92</v>
      </c>
      <c r="B23" s="5" t="s">
        <v>40</v>
      </c>
      <c r="C23" s="4" t="s">
        <v>20</v>
      </c>
      <c r="D23" s="4" t="s">
        <v>93</v>
      </c>
      <c r="E23" s="4">
        <v>4365.1000000000004</v>
      </c>
      <c r="F23" s="4" t="s">
        <v>91</v>
      </c>
      <c r="G23" s="4">
        <v>612</v>
      </c>
      <c r="H23" s="4" t="s">
        <v>94</v>
      </c>
      <c r="I23" s="4" t="s">
        <v>91</v>
      </c>
      <c r="J23" s="4"/>
      <c r="K23" s="4"/>
      <c r="L23" s="4" t="s">
        <v>38</v>
      </c>
      <c r="M23" s="5" t="s">
        <v>26</v>
      </c>
      <c r="N23" s="4"/>
    </row>
    <row r="24" spans="1:14" ht="37.5" x14ac:dyDescent="0.2">
      <c r="A24" s="4" t="s">
        <v>95</v>
      </c>
      <c r="B24" s="5" t="s">
        <v>40</v>
      </c>
      <c r="C24" s="4" t="s">
        <v>20</v>
      </c>
      <c r="D24" s="4" t="s">
        <v>96</v>
      </c>
      <c r="E24" s="4">
        <v>4426</v>
      </c>
      <c r="F24" s="4" t="s">
        <v>91</v>
      </c>
      <c r="G24" s="4">
        <v>3122</v>
      </c>
      <c r="H24" s="4" t="s">
        <v>97</v>
      </c>
      <c r="I24" s="4" t="s">
        <v>91</v>
      </c>
      <c r="J24" s="4" t="s">
        <v>98</v>
      </c>
      <c r="K24" s="4" t="s">
        <v>99</v>
      </c>
      <c r="L24" s="4" t="s">
        <v>38</v>
      </c>
      <c r="M24" s="5" t="s">
        <v>100</v>
      </c>
      <c r="N24" s="4"/>
    </row>
    <row r="25" spans="1:14" ht="37.5" x14ac:dyDescent="0.2">
      <c r="A25" s="4" t="s">
        <v>101</v>
      </c>
      <c r="B25" s="5" t="s">
        <v>40</v>
      </c>
      <c r="C25" s="4" t="s">
        <v>20</v>
      </c>
      <c r="D25" s="4" t="s">
        <v>102</v>
      </c>
      <c r="E25" s="4">
        <v>689</v>
      </c>
      <c r="F25" s="4" t="s">
        <v>103</v>
      </c>
      <c r="G25" s="4">
        <v>668</v>
      </c>
      <c r="H25" s="4" t="s">
        <v>104</v>
      </c>
      <c r="I25" s="4" t="s">
        <v>103</v>
      </c>
      <c r="J25" s="4" t="s">
        <v>105</v>
      </c>
      <c r="K25" s="4" t="s">
        <v>99</v>
      </c>
      <c r="L25" s="4" t="s">
        <v>38</v>
      </c>
      <c r="M25" s="5" t="s">
        <v>26</v>
      </c>
      <c r="N25" s="4"/>
    </row>
    <row r="26" spans="1:14" ht="37.5" x14ac:dyDescent="0.2">
      <c r="A26" s="72" t="s">
        <v>106</v>
      </c>
      <c r="B26" s="5" t="s">
        <v>40</v>
      </c>
      <c r="C26" s="4" t="s">
        <v>20</v>
      </c>
      <c r="D26" s="4" t="s">
        <v>107</v>
      </c>
      <c r="E26" s="4">
        <v>365</v>
      </c>
      <c r="F26" s="4" t="s">
        <v>91</v>
      </c>
      <c r="G26" s="4">
        <v>365</v>
      </c>
      <c r="H26" s="4" t="s">
        <v>33</v>
      </c>
      <c r="I26" s="4" t="s">
        <v>91</v>
      </c>
      <c r="J26" s="4" t="s">
        <v>108</v>
      </c>
      <c r="K26" s="4" t="s">
        <v>99</v>
      </c>
      <c r="L26" s="4" t="s">
        <v>38</v>
      </c>
      <c r="M26" s="5" t="s">
        <v>109</v>
      </c>
      <c r="N26" s="4"/>
    </row>
    <row r="27" spans="1:14" ht="37.5" x14ac:dyDescent="0.2">
      <c r="A27" s="72"/>
      <c r="B27" s="5" t="s">
        <v>40</v>
      </c>
      <c r="C27" s="4" t="s">
        <v>20</v>
      </c>
      <c r="D27" s="4" t="s">
        <v>110</v>
      </c>
      <c r="E27" s="4">
        <v>793</v>
      </c>
      <c r="F27" s="4" t="s">
        <v>103</v>
      </c>
      <c r="G27" s="4">
        <v>166</v>
      </c>
      <c r="H27" s="4" t="s">
        <v>111</v>
      </c>
      <c r="I27" s="4" t="s">
        <v>103</v>
      </c>
      <c r="J27" s="4" t="s">
        <v>112</v>
      </c>
      <c r="K27" s="4" t="s">
        <v>99</v>
      </c>
      <c r="L27" s="4" t="s">
        <v>38</v>
      </c>
      <c r="M27" s="5" t="s">
        <v>26</v>
      </c>
      <c r="N27" s="4"/>
    </row>
    <row r="28" spans="1:14" ht="37.5" x14ac:dyDescent="0.2">
      <c r="A28" s="4" t="s">
        <v>113</v>
      </c>
      <c r="B28" s="5" t="s">
        <v>40</v>
      </c>
      <c r="C28" s="4" t="s">
        <v>20</v>
      </c>
      <c r="D28" s="4" t="s">
        <v>114</v>
      </c>
      <c r="E28" s="4">
        <v>1825</v>
      </c>
      <c r="F28" s="4" t="s">
        <v>22</v>
      </c>
      <c r="G28" s="4">
        <v>1437</v>
      </c>
      <c r="H28" s="4" t="s">
        <v>115</v>
      </c>
      <c r="I28" s="4" t="s">
        <v>22</v>
      </c>
      <c r="J28" s="4" t="s">
        <v>116</v>
      </c>
      <c r="K28" s="4" t="s">
        <v>99</v>
      </c>
      <c r="L28" s="4" t="s">
        <v>38</v>
      </c>
      <c r="M28" s="5" t="s">
        <v>117</v>
      </c>
      <c r="N28" s="4"/>
    </row>
    <row r="29" spans="1:14" ht="56.25" x14ac:dyDescent="0.2">
      <c r="A29" s="4" t="s">
        <v>118</v>
      </c>
      <c r="B29" s="5" t="s">
        <v>40</v>
      </c>
      <c r="C29" s="4" t="s">
        <v>20</v>
      </c>
      <c r="D29" s="4" t="s">
        <v>119</v>
      </c>
      <c r="E29" s="4">
        <v>6760</v>
      </c>
      <c r="F29" s="4" t="s">
        <v>22</v>
      </c>
      <c r="G29" s="4">
        <v>6760</v>
      </c>
      <c r="H29" s="4" t="s">
        <v>33</v>
      </c>
      <c r="I29" s="4" t="s">
        <v>22</v>
      </c>
      <c r="J29" s="4" t="s">
        <v>120</v>
      </c>
      <c r="K29" s="4" t="s">
        <v>121</v>
      </c>
      <c r="L29" s="4" t="s">
        <v>122</v>
      </c>
      <c r="M29" s="5" t="s">
        <v>123</v>
      </c>
      <c r="N29" s="4"/>
    </row>
    <row r="30" spans="1:14" ht="37.5" x14ac:dyDescent="0.2">
      <c r="A30" s="4" t="s">
        <v>124</v>
      </c>
      <c r="B30" s="5" t="s">
        <v>40</v>
      </c>
      <c r="C30" s="4" t="s">
        <v>20</v>
      </c>
      <c r="D30" s="4" t="s">
        <v>125</v>
      </c>
      <c r="E30" s="4">
        <v>3940</v>
      </c>
      <c r="F30" s="4" t="s">
        <v>54</v>
      </c>
      <c r="G30" s="4">
        <v>1779</v>
      </c>
      <c r="H30" s="4" t="s">
        <v>126</v>
      </c>
      <c r="I30" s="4" t="s">
        <v>54</v>
      </c>
      <c r="J30" s="4" t="s">
        <v>127</v>
      </c>
      <c r="K30" s="4" t="s">
        <v>128</v>
      </c>
      <c r="L30" s="5" t="s">
        <v>129</v>
      </c>
      <c r="M30" s="5" t="s">
        <v>26</v>
      </c>
      <c r="N30" s="4"/>
    </row>
    <row r="31" spans="1:14" ht="37.5" x14ac:dyDescent="0.2">
      <c r="A31" s="4" t="s">
        <v>130</v>
      </c>
      <c r="B31" s="5" t="s">
        <v>40</v>
      </c>
      <c r="C31" s="4" t="s">
        <v>20</v>
      </c>
      <c r="D31" s="4" t="s">
        <v>131</v>
      </c>
      <c r="E31" s="4">
        <v>1679.5</v>
      </c>
      <c r="F31" s="4" t="s">
        <v>22</v>
      </c>
      <c r="G31" s="4">
        <v>1679.5</v>
      </c>
      <c r="H31" s="4" t="s">
        <v>33</v>
      </c>
      <c r="I31" s="4" t="s">
        <v>22</v>
      </c>
      <c r="J31" s="4" t="s">
        <v>132</v>
      </c>
      <c r="K31" s="4" t="s">
        <v>133</v>
      </c>
      <c r="L31" s="4" t="s">
        <v>134</v>
      </c>
      <c r="M31" s="5" t="s">
        <v>135</v>
      </c>
      <c r="N31" s="4"/>
    </row>
    <row r="32" spans="1:14" ht="37.5" x14ac:dyDescent="0.2">
      <c r="A32" s="4" t="s">
        <v>136</v>
      </c>
      <c r="B32" s="5" t="s">
        <v>40</v>
      </c>
      <c r="C32" s="4" t="s">
        <v>20</v>
      </c>
      <c r="D32" s="4" t="s">
        <v>137</v>
      </c>
      <c r="E32" s="4">
        <v>5236</v>
      </c>
      <c r="F32" s="4" t="s">
        <v>138</v>
      </c>
      <c r="G32" s="4">
        <v>1979</v>
      </c>
      <c r="H32" s="4" t="s">
        <v>139</v>
      </c>
      <c r="I32" s="4" t="s">
        <v>138</v>
      </c>
      <c r="J32" s="4"/>
      <c r="K32" s="4"/>
      <c r="L32" s="5" t="s">
        <v>140</v>
      </c>
      <c r="M32" s="4"/>
      <c r="N32" s="4"/>
    </row>
    <row r="33" spans="1:14" x14ac:dyDescent="0.2">
      <c r="A33" s="4"/>
      <c r="B33" s="4"/>
      <c r="C33" s="4"/>
      <c r="D33" s="4"/>
      <c r="E33" s="4" t="s">
        <v>141</v>
      </c>
      <c r="F33" s="4"/>
      <c r="G33" s="4">
        <v>45517</v>
      </c>
      <c r="H33" s="4" t="s">
        <v>142</v>
      </c>
      <c r="I33" s="4"/>
      <c r="J33" s="4"/>
      <c r="K33" s="4"/>
      <c r="L33" s="4"/>
      <c r="M33" s="4"/>
      <c r="N33" s="4"/>
    </row>
  </sheetData>
  <mergeCells count="20">
    <mergeCell ref="A26:A27"/>
    <mergeCell ref="N9:N10"/>
    <mergeCell ref="A4:N4"/>
    <mergeCell ref="A5:A8"/>
    <mergeCell ref="C5:N5"/>
    <mergeCell ref="B6:B8"/>
    <mergeCell ref="C6:C8"/>
    <mergeCell ref="D6:D8"/>
    <mergeCell ref="E6:H6"/>
    <mergeCell ref="J6:J8"/>
    <mergeCell ref="K6:K8"/>
    <mergeCell ref="L6:L8"/>
    <mergeCell ref="M6:M8"/>
    <mergeCell ref="N6:N8"/>
    <mergeCell ref="E7:E8"/>
    <mergeCell ref="F7:F8"/>
    <mergeCell ref="G7:H7"/>
    <mergeCell ref="I7:I8"/>
    <mergeCell ref="A1:N1"/>
    <mergeCell ref="A2:N2"/>
  </mergeCells>
  <pageMargins left="0.7" right="0.7" top="0.75" bottom="0.75" header="0.3" footer="0.3"/>
  <ignoredErrors>
    <ignoredError sqref="A9:A32 C9:D32 H9:H33 E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0"/>
  <sheetViews>
    <sheetView tabSelected="1" topLeftCell="A133" zoomScaleNormal="100" zoomScaleSheetLayoutView="70" workbookViewId="0">
      <selection activeCell="E10" sqref="E10"/>
    </sheetView>
  </sheetViews>
  <sheetFormatPr defaultColWidth="9.140625" defaultRowHeight="18.75" x14ac:dyDescent="0.2"/>
  <cols>
    <col min="1" max="1" width="4.5703125" style="7" bestFit="1" customWidth="1"/>
    <col min="2" max="2" width="31.140625" style="59" customWidth="1"/>
    <col min="3" max="3" width="46.140625" style="59" customWidth="1"/>
    <col min="4" max="4" width="7.42578125" style="7" bestFit="1" customWidth="1"/>
    <col min="5" max="5" width="10.28515625" style="7" bestFit="1" customWidth="1"/>
    <col min="6" max="6" width="15.85546875" style="58" customWidth="1"/>
    <col min="7" max="7" width="12.7109375" style="58" bestFit="1" customWidth="1"/>
    <col min="8" max="8" width="14.140625" style="7" bestFit="1" customWidth="1"/>
    <col min="9" max="9" width="39.7109375" style="9" customWidth="1"/>
    <col min="10" max="16384" width="9.140625" style="9"/>
  </cols>
  <sheetData>
    <row r="1" spans="1:9" x14ac:dyDescent="0.2">
      <c r="A1" s="86" t="s">
        <v>644</v>
      </c>
      <c r="B1" s="86"/>
      <c r="C1" s="86"/>
      <c r="D1" s="84" t="s">
        <v>150</v>
      </c>
      <c r="E1" s="84"/>
      <c r="F1" s="84"/>
      <c r="G1" s="84"/>
      <c r="H1" s="84"/>
      <c r="I1" s="84"/>
    </row>
    <row r="2" spans="1:9" ht="18.75" customHeight="1" x14ac:dyDescent="0.2">
      <c r="A2" s="85" t="s">
        <v>642</v>
      </c>
      <c r="B2" s="85"/>
      <c r="C2" s="85"/>
      <c r="D2" s="85" t="s">
        <v>151</v>
      </c>
      <c r="E2" s="85"/>
      <c r="F2" s="85"/>
      <c r="G2" s="85"/>
      <c r="H2" s="85"/>
      <c r="I2" s="85"/>
    </row>
    <row r="4" spans="1:9" x14ac:dyDescent="0.2">
      <c r="A4" s="84" t="s">
        <v>643</v>
      </c>
      <c r="B4" s="84"/>
      <c r="C4" s="84"/>
      <c r="D4" s="84"/>
      <c r="E4" s="84"/>
      <c r="F4" s="84"/>
      <c r="G4" s="84"/>
      <c r="H4" s="84"/>
      <c r="I4" s="84"/>
    </row>
    <row r="5" spans="1:9" ht="39.6" customHeight="1" x14ac:dyDescent="0.2">
      <c r="A5" s="84" t="s">
        <v>630</v>
      </c>
      <c r="B5" s="84"/>
      <c r="C5" s="84"/>
      <c r="D5" s="84"/>
      <c r="E5" s="84"/>
      <c r="F5" s="84"/>
      <c r="G5" s="84"/>
      <c r="H5" s="84"/>
      <c r="I5" s="84"/>
    </row>
    <row r="6" spans="1:9" s="8" customFormat="1" ht="37.5" x14ac:dyDescent="0.2">
      <c r="A6" s="3" t="s">
        <v>144</v>
      </c>
      <c r="B6" s="3" t="s">
        <v>145</v>
      </c>
      <c r="C6" s="3" t="s">
        <v>566</v>
      </c>
      <c r="D6" s="3" t="s">
        <v>6</v>
      </c>
      <c r="E6" s="3" t="s">
        <v>1</v>
      </c>
      <c r="F6" s="12" t="s">
        <v>146</v>
      </c>
      <c r="G6" s="12" t="s">
        <v>147</v>
      </c>
      <c r="H6" s="3" t="s">
        <v>8</v>
      </c>
      <c r="I6" s="3" t="s">
        <v>13</v>
      </c>
    </row>
    <row r="7" spans="1:9" s="63" customFormat="1" ht="27" customHeight="1" x14ac:dyDescent="0.2">
      <c r="A7" s="81">
        <f>MAX($A$6:A6)+1</f>
        <v>1</v>
      </c>
      <c r="B7" s="80" t="s">
        <v>169</v>
      </c>
      <c r="C7" s="80" t="s">
        <v>171</v>
      </c>
      <c r="D7" s="74">
        <v>57</v>
      </c>
      <c r="E7" s="60">
        <v>2</v>
      </c>
      <c r="F7" s="61">
        <v>1463</v>
      </c>
      <c r="G7" s="61">
        <v>418.9</v>
      </c>
      <c r="H7" s="60" t="s">
        <v>91</v>
      </c>
      <c r="I7" s="62"/>
    </row>
    <row r="8" spans="1:9" s="63" customFormat="1" ht="25.9" customHeight="1" x14ac:dyDescent="0.2">
      <c r="A8" s="81"/>
      <c r="B8" s="80"/>
      <c r="C8" s="80"/>
      <c r="D8" s="75"/>
      <c r="E8" s="60">
        <v>3</v>
      </c>
      <c r="F8" s="61">
        <v>4859</v>
      </c>
      <c r="G8" s="61">
        <v>1379.7</v>
      </c>
      <c r="H8" s="60" t="s">
        <v>91</v>
      </c>
      <c r="I8" s="62"/>
    </row>
    <row r="9" spans="1:9" s="63" customFormat="1" ht="37.5" x14ac:dyDescent="0.2">
      <c r="A9" s="60">
        <f>MAX($A$6:A8)+1</f>
        <v>2</v>
      </c>
      <c r="B9" s="64" t="s">
        <v>177</v>
      </c>
      <c r="C9" s="64" t="s">
        <v>612</v>
      </c>
      <c r="D9" s="75"/>
      <c r="E9" s="60">
        <v>40</v>
      </c>
      <c r="F9" s="61">
        <v>5440</v>
      </c>
      <c r="G9" s="61">
        <v>1528.5</v>
      </c>
      <c r="H9" s="60" t="s">
        <v>175</v>
      </c>
      <c r="I9" s="62"/>
    </row>
    <row r="10" spans="1:9" s="63" customFormat="1" ht="37.5" x14ac:dyDescent="0.2">
      <c r="A10" s="60">
        <f>MAX($A$6:A9)+1</f>
        <v>3</v>
      </c>
      <c r="B10" s="64" t="s">
        <v>180</v>
      </c>
      <c r="C10" s="64" t="s">
        <v>613</v>
      </c>
      <c r="D10" s="75"/>
      <c r="E10" s="60">
        <v>42</v>
      </c>
      <c r="F10" s="61">
        <v>623.70000000000005</v>
      </c>
      <c r="G10" s="61">
        <v>328.5</v>
      </c>
      <c r="H10" s="60" t="s">
        <v>175</v>
      </c>
      <c r="I10" s="62"/>
    </row>
    <row r="11" spans="1:9" s="63" customFormat="1" ht="37.5" x14ac:dyDescent="0.2">
      <c r="A11" s="60">
        <f>MAX($A$6:A10)+1</f>
        <v>4</v>
      </c>
      <c r="B11" s="64" t="s">
        <v>186</v>
      </c>
      <c r="C11" s="64" t="s">
        <v>188</v>
      </c>
      <c r="D11" s="75"/>
      <c r="E11" s="60">
        <v>43</v>
      </c>
      <c r="F11" s="61">
        <v>8.5</v>
      </c>
      <c r="G11" s="61">
        <v>8.5</v>
      </c>
      <c r="H11" s="60" t="s">
        <v>91</v>
      </c>
      <c r="I11" s="62"/>
    </row>
    <row r="12" spans="1:9" s="63" customFormat="1" ht="24" customHeight="1" x14ac:dyDescent="0.2">
      <c r="A12" s="81">
        <f>MAX($A$6:A11)+1</f>
        <v>5</v>
      </c>
      <c r="B12" s="80" t="s">
        <v>191</v>
      </c>
      <c r="C12" s="80" t="s">
        <v>614</v>
      </c>
      <c r="D12" s="75"/>
      <c r="E12" s="60">
        <v>44</v>
      </c>
      <c r="F12" s="61">
        <v>1358</v>
      </c>
      <c r="G12" s="61">
        <v>85.3</v>
      </c>
      <c r="H12" s="60" t="s">
        <v>91</v>
      </c>
      <c r="I12" s="62"/>
    </row>
    <row r="13" spans="1:9" s="63" customFormat="1" ht="22.9" customHeight="1" x14ac:dyDescent="0.2">
      <c r="A13" s="81"/>
      <c r="B13" s="80"/>
      <c r="C13" s="80"/>
      <c r="D13" s="75"/>
      <c r="E13" s="60">
        <v>383</v>
      </c>
      <c r="F13" s="61">
        <v>756</v>
      </c>
      <c r="G13" s="61">
        <v>185.9</v>
      </c>
      <c r="H13" s="60" t="s">
        <v>91</v>
      </c>
      <c r="I13" s="62"/>
    </row>
    <row r="14" spans="1:9" s="63" customFormat="1" ht="37.5" x14ac:dyDescent="0.2">
      <c r="A14" s="60">
        <f>MAX($A$6:A13)+1</f>
        <v>6</v>
      </c>
      <c r="B14" s="64" t="s">
        <v>198</v>
      </c>
      <c r="C14" s="64" t="s">
        <v>615</v>
      </c>
      <c r="D14" s="75"/>
      <c r="E14" s="60">
        <v>81</v>
      </c>
      <c r="F14" s="61">
        <v>7025.9</v>
      </c>
      <c r="G14" s="61">
        <v>1396.5</v>
      </c>
      <c r="H14" s="60" t="s">
        <v>91</v>
      </c>
      <c r="I14" s="62"/>
    </row>
    <row r="15" spans="1:9" s="63" customFormat="1" ht="37.5" x14ac:dyDescent="0.2">
      <c r="A15" s="60">
        <f>MAX($A$6:A14)+1</f>
        <v>7</v>
      </c>
      <c r="B15" s="64" t="s">
        <v>201</v>
      </c>
      <c r="C15" s="64" t="s">
        <v>202</v>
      </c>
      <c r="D15" s="75"/>
      <c r="E15" s="60">
        <v>83</v>
      </c>
      <c r="F15" s="61">
        <v>3808</v>
      </c>
      <c r="G15" s="61">
        <v>91.4</v>
      </c>
      <c r="H15" s="60" t="s">
        <v>91</v>
      </c>
      <c r="I15" s="62"/>
    </row>
    <row r="16" spans="1:9" s="63" customFormat="1" ht="41.45" customHeight="1" x14ac:dyDescent="0.2">
      <c r="A16" s="60">
        <f>MAX($A$6:A15)+1</f>
        <v>8</v>
      </c>
      <c r="B16" s="64" t="s">
        <v>205</v>
      </c>
      <c r="C16" s="64" t="s">
        <v>616</v>
      </c>
      <c r="D16" s="75"/>
      <c r="E16" s="60">
        <v>130</v>
      </c>
      <c r="F16" s="61">
        <v>4116</v>
      </c>
      <c r="G16" s="61">
        <v>1287.2</v>
      </c>
      <c r="H16" s="60" t="s">
        <v>91</v>
      </c>
      <c r="I16" s="62"/>
    </row>
    <row r="17" spans="1:9" s="63" customFormat="1" ht="37.5" x14ac:dyDescent="0.2">
      <c r="A17" s="60">
        <f>MAX($A$6:A16)+1</f>
        <v>9</v>
      </c>
      <c r="B17" s="64" t="s">
        <v>212</v>
      </c>
      <c r="C17" s="64" t="s">
        <v>617</v>
      </c>
      <c r="D17" s="75"/>
      <c r="E17" s="60">
        <v>131</v>
      </c>
      <c r="F17" s="61">
        <v>6557</v>
      </c>
      <c r="G17" s="61">
        <v>360.9</v>
      </c>
      <c r="H17" s="60" t="s">
        <v>91</v>
      </c>
      <c r="I17" s="62"/>
    </row>
    <row r="18" spans="1:9" s="63" customFormat="1" ht="28.9" customHeight="1" x14ac:dyDescent="0.2">
      <c r="A18" s="81">
        <f>MAX($A$6:A17)+1</f>
        <v>10</v>
      </c>
      <c r="B18" s="80" t="s">
        <v>217</v>
      </c>
      <c r="C18" s="80" t="s">
        <v>618</v>
      </c>
      <c r="D18" s="75"/>
      <c r="E18" s="60">
        <v>140</v>
      </c>
      <c r="F18" s="61">
        <v>2129</v>
      </c>
      <c r="G18" s="61">
        <v>245.2</v>
      </c>
      <c r="H18" s="60" t="s">
        <v>91</v>
      </c>
      <c r="I18" s="62"/>
    </row>
    <row r="19" spans="1:9" s="63" customFormat="1" ht="27" customHeight="1" x14ac:dyDescent="0.2">
      <c r="A19" s="81"/>
      <c r="B19" s="80"/>
      <c r="C19" s="80"/>
      <c r="D19" s="75"/>
      <c r="E19" s="60">
        <v>141</v>
      </c>
      <c r="F19" s="61">
        <v>3506</v>
      </c>
      <c r="G19" s="61">
        <v>838.3</v>
      </c>
      <c r="H19" s="60" t="s">
        <v>91</v>
      </c>
      <c r="I19" s="62"/>
    </row>
    <row r="20" spans="1:9" s="63" customFormat="1" ht="27.6" customHeight="1" x14ac:dyDescent="0.2">
      <c r="A20" s="81">
        <f>MAX($A$6:A19)+1</f>
        <v>11</v>
      </c>
      <c r="B20" s="80" t="s">
        <v>223</v>
      </c>
      <c r="C20" s="80" t="s">
        <v>619</v>
      </c>
      <c r="D20" s="75"/>
      <c r="E20" s="60">
        <v>142</v>
      </c>
      <c r="F20" s="61">
        <v>2400</v>
      </c>
      <c r="G20" s="61">
        <v>683.3</v>
      </c>
      <c r="H20" s="60" t="s">
        <v>91</v>
      </c>
      <c r="I20" s="62"/>
    </row>
    <row r="21" spans="1:9" s="63" customFormat="1" ht="28.9" customHeight="1" x14ac:dyDescent="0.2">
      <c r="A21" s="81"/>
      <c r="B21" s="80"/>
      <c r="C21" s="80"/>
      <c r="D21" s="75"/>
      <c r="E21" s="60">
        <v>143</v>
      </c>
      <c r="F21" s="61">
        <v>3252</v>
      </c>
      <c r="G21" s="61">
        <v>101.8</v>
      </c>
      <c r="H21" s="60" t="s">
        <v>91</v>
      </c>
      <c r="I21" s="62"/>
    </row>
    <row r="22" spans="1:9" s="63" customFormat="1" ht="37.5" x14ac:dyDescent="0.2">
      <c r="A22" s="60">
        <f>MAX($A$6:A21)+1</f>
        <v>12</v>
      </c>
      <c r="B22" s="64" t="s">
        <v>228</v>
      </c>
      <c r="C22" s="64" t="s">
        <v>619</v>
      </c>
      <c r="D22" s="75"/>
      <c r="E22" s="60">
        <v>178</v>
      </c>
      <c r="F22" s="61">
        <v>6337</v>
      </c>
      <c r="G22" s="61">
        <v>1056.7</v>
      </c>
      <c r="H22" s="60" t="s">
        <v>175</v>
      </c>
      <c r="I22" s="62"/>
    </row>
    <row r="23" spans="1:9" s="63" customFormat="1" ht="37.5" x14ac:dyDescent="0.2">
      <c r="A23" s="60">
        <f>MAX($A$6:A22)+1</f>
        <v>13</v>
      </c>
      <c r="B23" s="64" t="s">
        <v>231</v>
      </c>
      <c r="C23" s="64" t="s">
        <v>619</v>
      </c>
      <c r="D23" s="75"/>
      <c r="E23" s="60">
        <v>179</v>
      </c>
      <c r="F23" s="61">
        <v>5151</v>
      </c>
      <c r="G23" s="61">
        <v>878.7</v>
      </c>
      <c r="H23" s="60" t="s">
        <v>91</v>
      </c>
      <c r="I23" s="62"/>
    </row>
    <row r="24" spans="1:9" s="63" customFormat="1" ht="36" customHeight="1" x14ac:dyDescent="0.2">
      <c r="A24" s="74">
        <f>MAX($A$6:A23)+1</f>
        <v>14</v>
      </c>
      <c r="B24" s="80" t="s">
        <v>236</v>
      </c>
      <c r="C24" s="80" t="s">
        <v>237</v>
      </c>
      <c r="D24" s="75"/>
      <c r="E24" s="60">
        <v>196</v>
      </c>
      <c r="F24" s="61">
        <v>2151</v>
      </c>
      <c r="G24" s="61">
        <v>438.5</v>
      </c>
      <c r="H24" s="60" t="s">
        <v>91</v>
      </c>
      <c r="I24" s="62"/>
    </row>
    <row r="25" spans="1:9" s="63" customFormat="1" ht="36" customHeight="1" x14ac:dyDescent="0.2">
      <c r="A25" s="76"/>
      <c r="B25" s="80"/>
      <c r="C25" s="80"/>
      <c r="D25" s="75"/>
      <c r="E25" s="60">
        <v>197</v>
      </c>
      <c r="F25" s="61">
        <v>5283</v>
      </c>
      <c r="G25" s="61">
        <v>0.6</v>
      </c>
      <c r="H25" s="60" t="s">
        <v>91</v>
      </c>
      <c r="I25" s="62"/>
    </row>
    <row r="26" spans="1:9" s="63" customFormat="1" ht="24.6" customHeight="1" x14ac:dyDescent="0.2">
      <c r="A26" s="74">
        <f>MAX($A$6:A25)+1</f>
        <v>15</v>
      </c>
      <c r="B26" s="74" t="s">
        <v>241</v>
      </c>
      <c r="C26" s="74" t="s">
        <v>620</v>
      </c>
      <c r="D26" s="75"/>
      <c r="E26" s="60">
        <v>198</v>
      </c>
      <c r="F26" s="61">
        <v>1108</v>
      </c>
      <c r="G26" s="61">
        <v>367.9</v>
      </c>
      <c r="H26" s="60" t="s">
        <v>103</v>
      </c>
      <c r="I26" s="62"/>
    </row>
    <row r="27" spans="1:9" s="63" customFormat="1" ht="25.9" customHeight="1" x14ac:dyDescent="0.2">
      <c r="A27" s="75"/>
      <c r="B27" s="75"/>
      <c r="C27" s="75"/>
      <c r="D27" s="75"/>
      <c r="E27" s="60">
        <v>199</v>
      </c>
      <c r="F27" s="61">
        <v>493</v>
      </c>
      <c r="G27" s="61">
        <v>267.89999999999998</v>
      </c>
      <c r="H27" s="60" t="s">
        <v>91</v>
      </c>
      <c r="I27" s="62"/>
    </row>
    <row r="28" spans="1:9" s="63" customFormat="1" ht="26.45" customHeight="1" x14ac:dyDescent="0.2">
      <c r="A28" s="75"/>
      <c r="B28" s="75"/>
      <c r="C28" s="75"/>
      <c r="D28" s="75"/>
      <c r="E28" s="60">
        <v>200</v>
      </c>
      <c r="F28" s="61">
        <v>3929</v>
      </c>
      <c r="G28" s="61">
        <v>367.8</v>
      </c>
      <c r="H28" s="60" t="s">
        <v>175</v>
      </c>
      <c r="I28" s="62"/>
    </row>
    <row r="29" spans="1:9" s="63" customFormat="1" ht="25.9" customHeight="1" x14ac:dyDescent="0.2">
      <c r="A29" s="75"/>
      <c r="B29" s="75"/>
      <c r="C29" s="75"/>
      <c r="D29" s="75"/>
      <c r="E29" s="60">
        <v>201</v>
      </c>
      <c r="F29" s="61">
        <v>604</v>
      </c>
      <c r="G29" s="61">
        <v>133.5</v>
      </c>
      <c r="H29" s="60" t="s">
        <v>103</v>
      </c>
      <c r="I29" s="62"/>
    </row>
    <row r="30" spans="1:9" s="63" customFormat="1" ht="24.6" customHeight="1" x14ac:dyDescent="0.2">
      <c r="A30" s="76"/>
      <c r="B30" s="76"/>
      <c r="C30" s="76"/>
      <c r="D30" s="75"/>
      <c r="E30" s="60">
        <v>202</v>
      </c>
      <c r="F30" s="61">
        <v>4061</v>
      </c>
      <c r="G30" s="61">
        <v>1170.9000000000001</v>
      </c>
      <c r="H30" s="60" t="s">
        <v>91</v>
      </c>
      <c r="I30" s="62"/>
    </row>
    <row r="31" spans="1:9" s="63" customFormat="1" ht="37.5" x14ac:dyDescent="0.2">
      <c r="A31" s="60">
        <f>MAX($A$6:A30)+1</f>
        <v>16</v>
      </c>
      <c r="B31" s="64" t="s">
        <v>272</v>
      </c>
      <c r="C31" s="64" t="s">
        <v>619</v>
      </c>
      <c r="D31" s="75"/>
      <c r="E31" s="60">
        <v>255</v>
      </c>
      <c r="F31" s="61">
        <v>4278</v>
      </c>
      <c r="G31" s="61">
        <v>731.9</v>
      </c>
      <c r="H31" s="60" t="s">
        <v>103</v>
      </c>
      <c r="I31" s="62"/>
    </row>
    <row r="32" spans="1:9" s="63" customFormat="1" ht="37.5" x14ac:dyDescent="0.2">
      <c r="A32" s="60">
        <f>MAX($A$6:A31)+1</f>
        <v>17</v>
      </c>
      <c r="B32" s="64" t="s">
        <v>276</v>
      </c>
      <c r="C32" s="64" t="s">
        <v>278</v>
      </c>
      <c r="D32" s="75"/>
      <c r="E32" s="60">
        <v>256</v>
      </c>
      <c r="F32" s="61">
        <v>2682</v>
      </c>
      <c r="G32" s="61">
        <v>39.5</v>
      </c>
      <c r="H32" s="60" t="s">
        <v>273</v>
      </c>
      <c r="I32" s="62"/>
    </row>
    <row r="33" spans="1:9" s="63" customFormat="1" ht="36" customHeight="1" x14ac:dyDescent="0.2">
      <c r="A33" s="74">
        <f>MAX($A$6:A32)+1</f>
        <v>18</v>
      </c>
      <c r="B33" s="82" t="s">
        <v>279</v>
      </c>
      <c r="C33" s="82" t="s">
        <v>618</v>
      </c>
      <c r="D33" s="75"/>
      <c r="E33" s="60">
        <v>283</v>
      </c>
      <c r="F33" s="61">
        <v>1183</v>
      </c>
      <c r="G33" s="61">
        <v>128.1</v>
      </c>
      <c r="H33" s="60" t="s">
        <v>91</v>
      </c>
      <c r="I33" s="62"/>
    </row>
    <row r="34" spans="1:9" s="63" customFormat="1" ht="29.45" customHeight="1" x14ac:dyDescent="0.2">
      <c r="A34" s="75"/>
      <c r="B34" s="87"/>
      <c r="C34" s="87"/>
      <c r="D34" s="75"/>
      <c r="E34" s="60">
        <v>286</v>
      </c>
      <c r="F34" s="61">
        <v>2451</v>
      </c>
      <c r="G34" s="61">
        <v>482.2</v>
      </c>
      <c r="H34" s="60" t="s">
        <v>175</v>
      </c>
      <c r="I34" s="62"/>
    </row>
    <row r="35" spans="1:9" s="63" customFormat="1" ht="30.6" customHeight="1" x14ac:dyDescent="0.2">
      <c r="A35" s="75"/>
      <c r="B35" s="87"/>
      <c r="C35" s="87"/>
      <c r="D35" s="75"/>
      <c r="E35" s="60">
        <v>327</v>
      </c>
      <c r="F35" s="61">
        <v>1388</v>
      </c>
      <c r="G35" s="61">
        <v>44.8</v>
      </c>
      <c r="H35" s="60" t="s">
        <v>175</v>
      </c>
      <c r="I35" s="62"/>
    </row>
    <row r="36" spans="1:9" s="63" customFormat="1" ht="28.9" customHeight="1" x14ac:dyDescent="0.2">
      <c r="A36" s="76"/>
      <c r="B36" s="83"/>
      <c r="C36" s="83"/>
      <c r="D36" s="75"/>
      <c r="E36" s="60">
        <v>328</v>
      </c>
      <c r="F36" s="61">
        <v>341</v>
      </c>
      <c r="G36" s="61">
        <v>137.6</v>
      </c>
      <c r="H36" s="60" t="s">
        <v>91</v>
      </c>
      <c r="I36" s="62"/>
    </row>
    <row r="37" spans="1:9" s="63" customFormat="1" ht="37.5" x14ac:dyDescent="0.2">
      <c r="A37" s="60">
        <f>MAX($A$6:A35)+1</f>
        <v>19</v>
      </c>
      <c r="B37" s="64" t="s">
        <v>283</v>
      </c>
      <c r="C37" s="64" t="s">
        <v>618</v>
      </c>
      <c r="D37" s="75"/>
      <c r="E37" s="60">
        <v>288</v>
      </c>
      <c r="F37" s="61">
        <v>2756</v>
      </c>
      <c r="G37" s="61">
        <v>1121.8</v>
      </c>
      <c r="H37" s="60" t="s">
        <v>103</v>
      </c>
      <c r="I37" s="62"/>
    </row>
    <row r="38" spans="1:9" s="63" customFormat="1" ht="37.5" x14ac:dyDescent="0.2">
      <c r="A38" s="60">
        <f>MAX($A$6:A37)+1</f>
        <v>20</v>
      </c>
      <c r="B38" s="64" t="s">
        <v>285</v>
      </c>
      <c r="C38" s="64" t="s">
        <v>287</v>
      </c>
      <c r="D38" s="75"/>
      <c r="E38" s="60">
        <v>289</v>
      </c>
      <c r="F38" s="61">
        <v>1421</v>
      </c>
      <c r="G38" s="61">
        <v>342.5</v>
      </c>
      <c r="H38" s="60" t="s">
        <v>22</v>
      </c>
      <c r="I38" s="62"/>
    </row>
    <row r="39" spans="1:9" s="63" customFormat="1" ht="32.450000000000003" customHeight="1" x14ac:dyDescent="0.2">
      <c r="A39" s="74">
        <f>MAX($A$6:A38)+1</f>
        <v>21</v>
      </c>
      <c r="B39" s="82" t="s">
        <v>291</v>
      </c>
      <c r="C39" s="82" t="s">
        <v>619</v>
      </c>
      <c r="D39" s="75"/>
      <c r="E39" s="60">
        <v>407</v>
      </c>
      <c r="F39" s="61">
        <v>1809</v>
      </c>
      <c r="G39" s="61">
        <v>386.8</v>
      </c>
      <c r="H39" s="60" t="s">
        <v>91</v>
      </c>
      <c r="I39" s="62"/>
    </row>
    <row r="40" spans="1:9" s="63" customFormat="1" ht="28.15" customHeight="1" x14ac:dyDescent="0.2">
      <c r="A40" s="75"/>
      <c r="B40" s="87"/>
      <c r="C40" s="87"/>
      <c r="D40" s="75"/>
      <c r="E40" s="60">
        <v>292</v>
      </c>
      <c r="F40" s="61">
        <v>4226</v>
      </c>
      <c r="G40" s="61">
        <v>29.8</v>
      </c>
      <c r="H40" s="60" t="s">
        <v>91</v>
      </c>
      <c r="I40" s="62"/>
    </row>
    <row r="41" spans="1:9" s="63" customFormat="1" ht="28.15" customHeight="1" x14ac:dyDescent="0.2">
      <c r="A41" s="76"/>
      <c r="B41" s="83"/>
      <c r="C41" s="83"/>
      <c r="D41" s="75"/>
      <c r="E41" s="60">
        <v>352</v>
      </c>
      <c r="F41" s="61">
        <v>815.5</v>
      </c>
      <c r="G41" s="61">
        <v>522</v>
      </c>
      <c r="H41" s="60" t="s">
        <v>175</v>
      </c>
      <c r="I41" s="62"/>
    </row>
    <row r="42" spans="1:9" s="63" customFormat="1" ht="26.45" customHeight="1" x14ac:dyDescent="0.2">
      <c r="A42" s="74">
        <f>MAX($A$6:A41)+1</f>
        <v>22</v>
      </c>
      <c r="B42" s="82" t="s">
        <v>295</v>
      </c>
      <c r="C42" s="82" t="s">
        <v>618</v>
      </c>
      <c r="D42" s="75"/>
      <c r="E42" s="60">
        <v>329</v>
      </c>
      <c r="F42" s="61">
        <v>1254</v>
      </c>
      <c r="G42" s="61">
        <v>11.9</v>
      </c>
      <c r="H42" s="60" t="s">
        <v>103</v>
      </c>
      <c r="I42" s="62"/>
    </row>
    <row r="43" spans="1:9" s="63" customFormat="1" ht="27" customHeight="1" x14ac:dyDescent="0.2">
      <c r="A43" s="75"/>
      <c r="B43" s="87"/>
      <c r="C43" s="87"/>
      <c r="D43" s="75"/>
      <c r="E43" s="60">
        <v>339</v>
      </c>
      <c r="F43" s="61">
        <v>1358</v>
      </c>
      <c r="G43" s="61">
        <v>569.1</v>
      </c>
      <c r="H43" s="60" t="s">
        <v>91</v>
      </c>
      <c r="I43" s="62"/>
    </row>
    <row r="44" spans="1:9" s="63" customFormat="1" ht="27" customHeight="1" x14ac:dyDescent="0.2">
      <c r="A44" s="76"/>
      <c r="B44" s="83"/>
      <c r="C44" s="83"/>
      <c r="D44" s="75"/>
      <c r="E44" s="60">
        <v>336</v>
      </c>
      <c r="F44" s="61">
        <v>3865</v>
      </c>
      <c r="G44" s="61">
        <v>993.5</v>
      </c>
      <c r="H44" s="60" t="s">
        <v>175</v>
      </c>
      <c r="I44" s="62"/>
    </row>
    <row r="45" spans="1:9" s="63" customFormat="1" ht="37.5" x14ac:dyDescent="0.2">
      <c r="A45" s="60">
        <f>MAX($A$6:A43)+1</f>
        <v>23</v>
      </c>
      <c r="B45" s="64" t="s">
        <v>300</v>
      </c>
      <c r="C45" s="64" t="s">
        <v>618</v>
      </c>
      <c r="D45" s="75"/>
      <c r="E45" s="60">
        <v>330</v>
      </c>
      <c r="F45" s="61">
        <v>5182</v>
      </c>
      <c r="G45" s="61">
        <v>605.79999999999995</v>
      </c>
      <c r="H45" s="60" t="s">
        <v>91</v>
      </c>
      <c r="I45" s="62"/>
    </row>
    <row r="46" spans="1:9" s="63" customFormat="1" ht="37.5" x14ac:dyDescent="0.2">
      <c r="A46" s="60">
        <f>MAX($A$6:A45)+1</f>
        <v>24</v>
      </c>
      <c r="B46" s="64" t="s">
        <v>302</v>
      </c>
      <c r="C46" s="64" t="s">
        <v>618</v>
      </c>
      <c r="D46" s="75"/>
      <c r="E46" s="60">
        <v>337</v>
      </c>
      <c r="F46" s="61">
        <v>1395</v>
      </c>
      <c r="G46" s="61">
        <v>674.6</v>
      </c>
      <c r="H46" s="60" t="s">
        <v>103</v>
      </c>
      <c r="I46" s="62"/>
    </row>
    <row r="47" spans="1:9" s="63" customFormat="1" ht="37.5" x14ac:dyDescent="0.2">
      <c r="A47" s="60">
        <f>MAX($A$6:A46)+1</f>
        <v>25</v>
      </c>
      <c r="B47" s="64" t="s">
        <v>305</v>
      </c>
      <c r="C47" s="64" t="s">
        <v>618</v>
      </c>
      <c r="D47" s="75"/>
      <c r="E47" s="60">
        <v>338</v>
      </c>
      <c r="F47" s="61">
        <v>2042</v>
      </c>
      <c r="G47" s="61">
        <v>8.6999999999999993</v>
      </c>
      <c r="H47" s="60" t="s">
        <v>91</v>
      </c>
      <c r="I47" s="62"/>
    </row>
    <row r="48" spans="1:9" s="63" customFormat="1" ht="37.5" x14ac:dyDescent="0.2">
      <c r="A48" s="60">
        <f>MAX($A$6:A47)+1</f>
        <v>26</v>
      </c>
      <c r="B48" s="64" t="s">
        <v>251</v>
      </c>
      <c r="C48" s="64" t="s">
        <v>624</v>
      </c>
      <c r="D48" s="75"/>
      <c r="E48" s="60">
        <v>360</v>
      </c>
      <c r="F48" s="61">
        <v>1077</v>
      </c>
      <c r="G48" s="61">
        <v>107.1</v>
      </c>
      <c r="H48" s="60" t="s">
        <v>91</v>
      </c>
      <c r="I48" s="62"/>
    </row>
    <row r="49" spans="1:9" s="63" customFormat="1" ht="37.5" x14ac:dyDescent="0.2">
      <c r="A49" s="60">
        <f>MAX($A$6:A48)+1</f>
        <v>27</v>
      </c>
      <c r="B49" s="64" t="s">
        <v>256</v>
      </c>
      <c r="C49" s="64" t="s">
        <v>621</v>
      </c>
      <c r="D49" s="76"/>
      <c r="E49" s="60">
        <v>363</v>
      </c>
      <c r="F49" s="61">
        <v>6073</v>
      </c>
      <c r="G49" s="61">
        <v>210.1</v>
      </c>
      <c r="H49" s="60" t="s">
        <v>91</v>
      </c>
      <c r="I49" s="62"/>
    </row>
    <row r="50" spans="1:9" s="63" customFormat="1" ht="37.5" x14ac:dyDescent="0.2">
      <c r="A50" s="60">
        <f>MAX($A$6:A49)+1</f>
        <v>28</v>
      </c>
      <c r="B50" s="64" t="s">
        <v>322</v>
      </c>
      <c r="C50" s="64" t="s">
        <v>625</v>
      </c>
      <c r="D50" s="74">
        <v>65</v>
      </c>
      <c r="E50" s="60">
        <v>27</v>
      </c>
      <c r="F50" s="61">
        <v>546</v>
      </c>
      <c r="G50" s="61">
        <v>27.9</v>
      </c>
      <c r="H50" s="60" t="s">
        <v>321</v>
      </c>
      <c r="I50" s="62"/>
    </row>
    <row r="51" spans="1:9" s="63" customFormat="1" ht="37.5" x14ac:dyDescent="0.2">
      <c r="A51" s="60">
        <f>MAX($A$6:A50)+1</f>
        <v>29</v>
      </c>
      <c r="B51" s="64" t="s">
        <v>326</v>
      </c>
      <c r="C51" s="64" t="s">
        <v>622</v>
      </c>
      <c r="D51" s="75"/>
      <c r="E51" s="60">
        <v>28</v>
      </c>
      <c r="F51" s="61">
        <v>386</v>
      </c>
      <c r="G51" s="61">
        <v>335</v>
      </c>
      <c r="H51" s="60" t="s">
        <v>103</v>
      </c>
      <c r="I51" s="62"/>
    </row>
    <row r="52" spans="1:9" s="63" customFormat="1" ht="37.5" x14ac:dyDescent="0.2">
      <c r="A52" s="60">
        <f>MAX($A$6:A51)+1</f>
        <v>30</v>
      </c>
      <c r="B52" s="64" t="s">
        <v>330</v>
      </c>
      <c r="C52" s="64" t="s">
        <v>622</v>
      </c>
      <c r="D52" s="75"/>
      <c r="E52" s="60">
        <v>32</v>
      </c>
      <c r="F52" s="61">
        <v>459</v>
      </c>
      <c r="G52" s="61">
        <v>1</v>
      </c>
      <c r="H52" s="60" t="s">
        <v>103</v>
      </c>
      <c r="I52" s="62"/>
    </row>
    <row r="53" spans="1:9" s="63" customFormat="1" ht="37.5" x14ac:dyDescent="0.2">
      <c r="A53" s="60">
        <f>MAX($A$6:A52)+1</f>
        <v>31</v>
      </c>
      <c r="B53" s="64" t="s">
        <v>334</v>
      </c>
      <c r="C53" s="64" t="s">
        <v>623</v>
      </c>
      <c r="D53" s="76"/>
      <c r="E53" s="60">
        <v>412</v>
      </c>
      <c r="F53" s="61">
        <v>2272</v>
      </c>
      <c r="G53" s="61">
        <v>608.5</v>
      </c>
      <c r="H53" s="60" t="s">
        <v>336</v>
      </c>
      <c r="I53" s="62"/>
    </row>
    <row r="54" spans="1:9" s="63" customFormat="1" ht="37.5" x14ac:dyDescent="0.2">
      <c r="A54" s="60">
        <f>MAX($A$6:A53)+1</f>
        <v>32</v>
      </c>
      <c r="B54" s="64" t="s">
        <v>349</v>
      </c>
      <c r="C54" s="64" t="s">
        <v>351</v>
      </c>
      <c r="D54" s="74">
        <v>213</v>
      </c>
      <c r="E54" s="60">
        <v>3</v>
      </c>
      <c r="F54" s="61">
        <v>1771.1</v>
      </c>
      <c r="G54" s="61">
        <v>307.10000000000002</v>
      </c>
      <c r="H54" s="60" t="s">
        <v>321</v>
      </c>
      <c r="I54" s="62"/>
    </row>
    <row r="55" spans="1:9" s="63" customFormat="1" ht="37.5" x14ac:dyDescent="0.2">
      <c r="A55" s="60">
        <f>MAX($A$6:A54)+1</f>
        <v>33</v>
      </c>
      <c r="B55" s="64" t="s">
        <v>354</v>
      </c>
      <c r="C55" s="64" t="s">
        <v>351</v>
      </c>
      <c r="D55" s="75"/>
      <c r="E55" s="60">
        <v>6</v>
      </c>
      <c r="F55" s="61">
        <v>530.4</v>
      </c>
      <c r="G55" s="61">
        <v>283.39999999999998</v>
      </c>
      <c r="H55" s="60" t="s">
        <v>321</v>
      </c>
      <c r="I55" s="62"/>
    </row>
    <row r="56" spans="1:9" s="63" customFormat="1" ht="37.5" x14ac:dyDescent="0.2">
      <c r="A56" s="60">
        <f>MAX($A$6:A55)+1</f>
        <v>34</v>
      </c>
      <c r="B56" s="64" t="s">
        <v>358</v>
      </c>
      <c r="C56" s="64" t="s">
        <v>351</v>
      </c>
      <c r="D56" s="75"/>
      <c r="E56" s="60">
        <v>7</v>
      </c>
      <c r="F56" s="61">
        <v>233.7</v>
      </c>
      <c r="G56" s="61">
        <v>31.8</v>
      </c>
      <c r="H56" s="60" t="s">
        <v>321</v>
      </c>
      <c r="I56" s="62"/>
    </row>
    <row r="57" spans="1:9" s="63" customFormat="1" ht="37.5" x14ac:dyDescent="0.2">
      <c r="A57" s="60">
        <f>MAX($A$6:A56)+1</f>
        <v>35</v>
      </c>
      <c r="B57" s="64" t="s">
        <v>360</v>
      </c>
      <c r="C57" s="64" t="s">
        <v>362</v>
      </c>
      <c r="D57" s="75"/>
      <c r="E57" s="60">
        <v>8</v>
      </c>
      <c r="F57" s="61">
        <v>781.3</v>
      </c>
      <c r="G57" s="61">
        <v>305.2</v>
      </c>
      <c r="H57" s="60" t="s">
        <v>321</v>
      </c>
      <c r="I57" s="62"/>
    </row>
    <row r="58" spans="1:9" s="63" customFormat="1" ht="40.9" customHeight="1" x14ac:dyDescent="0.2">
      <c r="A58" s="60">
        <f>MAX($A$6:A57)+1</f>
        <v>36</v>
      </c>
      <c r="B58" s="64" t="s">
        <v>635</v>
      </c>
      <c r="C58" s="64" t="s">
        <v>202</v>
      </c>
      <c r="D58" s="75"/>
      <c r="E58" s="60">
        <v>9</v>
      </c>
      <c r="F58" s="61">
        <v>385.8</v>
      </c>
      <c r="G58" s="61">
        <v>153</v>
      </c>
      <c r="H58" s="60" t="s">
        <v>321</v>
      </c>
      <c r="I58" s="62"/>
    </row>
    <row r="59" spans="1:9" s="63" customFormat="1" ht="37.5" x14ac:dyDescent="0.2">
      <c r="A59" s="60">
        <f>MAX($A$6:A58)+1</f>
        <v>37</v>
      </c>
      <c r="B59" s="64" t="s">
        <v>367</v>
      </c>
      <c r="C59" s="64" t="s">
        <v>369</v>
      </c>
      <c r="D59" s="75"/>
      <c r="E59" s="60">
        <v>10</v>
      </c>
      <c r="F59" s="61">
        <v>1320</v>
      </c>
      <c r="G59" s="61">
        <v>362.5</v>
      </c>
      <c r="H59" s="60" t="s">
        <v>321</v>
      </c>
      <c r="I59" s="62"/>
    </row>
    <row r="60" spans="1:9" s="63" customFormat="1" ht="37.5" x14ac:dyDescent="0.2">
      <c r="A60" s="60">
        <f>MAX($A$6:A59)+1</f>
        <v>38</v>
      </c>
      <c r="B60" s="64" t="s">
        <v>372</v>
      </c>
      <c r="C60" s="64" t="s">
        <v>374</v>
      </c>
      <c r="D60" s="75"/>
      <c r="E60" s="60">
        <v>23</v>
      </c>
      <c r="F60" s="61">
        <v>1281.8</v>
      </c>
      <c r="G60" s="61">
        <v>556.9</v>
      </c>
      <c r="H60" s="60" t="s">
        <v>91</v>
      </c>
      <c r="I60" s="62"/>
    </row>
    <row r="61" spans="1:9" s="63" customFormat="1" ht="25.15" customHeight="1" x14ac:dyDescent="0.2">
      <c r="A61" s="74">
        <f>MAX($A$6:A60)+1</f>
        <v>39</v>
      </c>
      <c r="B61" s="82" t="s">
        <v>376</v>
      </c>
      <c r="C61" s="82" t="s">
        <v>618</v>
      </c>
      <c r="D61" s="76"/>
      <c r="E61" s="60">
        <v>24</v>
      </c>
      <c r="F61" s="61">
        <v>1538.5</v>
      </c>
      <c r="G61" s="61">
        <v>270.3</v>
      </c>
      <c r="H61" s="60" t="s">
        <v>91</v>
      </c>
      <c r="I61" s="62"/>
    </row>
    <row r="62" spans="1:9" s="63" customFormat="1" ht="22.15" customHeight="1" x14ac:dyDescent="0.2">
      <c r="A62" s="75"/>
      <c r="B62" s="87"/>
      <c r="C62" s="87"/>
      <c r="D62" s="74">
        <v>214</v>
      </c>
      <c r="E62" s="60">
        <v>25</v>
      </c>
      <c r="F62" s="61">
        <v>2283.8000000000002</v>
      </c>
      <c r="G62" s="61">
        <v>403.4</v>
      </c>
      <c r="H62" s="60" t="s">
        <v>91</v>
      </c>
      <c r="I62" s="62"/>
    </row>
    <row r="63" spans="1:9" s="63" customFormat="1" ht="24" customHeight="1" x14ac:dyDescent="0.2">
      <c r="A63" s="75"/>
      <c r="B63" s="87"/>
      <c r="C63" s="87"/>
      <c r="D63" s="75"/>
      <c r="E63" s="60">
        <v>82</v>
      </c>
      <c r="F63" s="61">
        <v>965.3</v>
      </c>
      <c r="G63" s="61">
        <v>105.9</v>
      </c>
      <c r="H63" s="60" t="s">
        <v>91</v>
      </c>
      <c r="I63" s="62"/>
    </row>
    <row r="64" spans="1:9" s="63" customFormat="1" ht="26.45" customHeight="1" x14ac:dyDescent="0.2">
      <c r="A64" s="76"/>
      <c r="B64" s="83"/>
      <c r="C64" s="83"/>
      <c r="D64" s="76"/>
      <c r="E64" s="60">
        <v>29</v>
      </c>
      <c r="F64" s="61">
        <v>1463.3</v>
      </c>
      <c r="G64" s="61">
        <v>701.6</v>
      </c>
      <c r="H64" s="60" t="s">
        <v>91</v>
      </c>
      <c r="I64" s="62"/>
    </row>
    <row r="65" spans="1:9" s="63" customFormat="1" ht="46.9" customHeight="1" x14ac:dyDescent="0.2">
      <c r="A65" s="60">
        <f>MAX($A$6:A63)+1</f>
        <v>40</v>
      </c>
      <c r="B65" s="64" t="s">
        <v>379</v>
      </c>
      <c r="C65" s="64" t="s">
        <v>631</v>
      </c>
      <c r="D65" s="60">
        <v>213</v>
      </c>
      <c r="E65" s="60">
        <v>43</v>
      </c>
      <c r="F65" s="61">
        <v>1321</v>
      </c>
      <c r="G65" s="61">
        <v>29.1</v>
      </c>
      <c r="H65" s="60" t="s">
        <v>321</v>
      </c>
      <c r="I65" s="62"/>
    </row>
    <row r="66" spans="1:9" s="63" customFormat="1" ht="37.5" x14ac:dyDescent="0.2">
      <c r="A66" s="60">
        <f>MAX($A$6:A65)+1</f>
        <v>41</v>
      </c>
      <c r="B66" s="64" t="s">
        <v>389</v>
      </c>
      <c r="C66" s="64" t="s">
        <v>568</v>
      </c>
      <c r="D66" s="74">
        <v>214</v>
      </c>
      <c r="E66" s="60">
        <v>26</v>
      </c>
      <c r="F66" s="61">
        <v>2008.7</v>
      </c>
      <c r="G66" s="61">
        <v>399.4</v>
      </c>
      <c r="H66" s="60" t="s">
        <v>91</v>
      </c>
      <c r="I66" s="62"/>
    </row>
    <row r="67" spans="1:9" s="63" customFormat="1" ht="37.5" x14ac:dyDescent="0.2">
      <c r="A67" s="60">
        <f>MAX($A$6:A66)+1</f>
        <v>42</v>
      </c>
      <c r="B67" s="64" t="s">
        <v>391</v>
      </c>
      <c r="C67" s="64" t="s">
        <v>568</v>
      </c>
      <c r="D67" s="75"/>
      <c r="E67" s="60">
        <v>28</v>
      </c>
      <c r="F67" s="61">
        <v>776.6</v>
      </c>
      <c r="G67" s="61">
        <v>69.400000000000006</v>
      </c>
      <c r="H67" s="60" t="s">
        <v>91</v>
      </c>
      <c r="I67" s="62"/>
    </row>
    <row r="68" spans="1:9" s="63" customFormat="1" ht="36" customHeight="1" x14ac:dyDescent="0.2">
      <c r="A68" s="81">
        <f>MAX($A$6:A67)+1</f>
        <v>43</v>
      </c>
      <c r="B68" s="80" t="s">
        <v>397</v>
      </c>
      <c r="C68" s="80" t="s">
        <v>399</v>
      </c>
      <c r="D68" s="75"/>
      <c r="E68" s="60">
        <v>41</v>
      </c>
      <c r="F68" s="61">
        <v>975.3</v>
      </c>
      <c r="G68" s="61">
        <v>99.4</v>
      </c>
      <c r="H68" s="60" t="s">
        <v>91</v>
      </c>
      <c r="I68" s="62"/>
    </row>
    <row r="69" spans="1:9" s="63" customFormat="1" ht="36" customHeight="1" x14ac:dyDescent="0.2">
      <c r="A69" s="81"/>
      <c r="B69" s="80"/>
      <c r="C69" s="80"/>
      <c r="D69" s="75"/>
      <c r="E69" s="60">
        <v>47</v>
      </c>
      <c r="F69" s="61">
        <v>532.20000000000005</v>
      </c>
      <c r="G69" s="61">
        <v>321.60000000000002</v>
      </c>
      <c r="H69" s="60" t="s">
        <v>91</v>
      </c>
      <c r="I69" s="62"/>
    </row>
    <row r="70" spans="1:9" s="63" customFormat="1" ht="37.5" x14ac:dyDescent="0.2">
      <c r="A70" s="60">
        <f>MAX($A$6:A69)+1</f>
        <v>44</v>
      </c>
      <c r="B70" s="64" t="s">
        <v>403</v>
      </c>
      <c r="C70" s="64" t="s">
        <v>626</v>
      </c>
      <c r="D70" s="75"/>
      <c r="E70" s="60">
        <v>42</v>
      </c>
      <c r="F70" s="61">
        <v>3541.5</v>
      </c>
      <c r="G70" s="61">
        <v>1181.5999999999999</v>
      </c>
      <c r="H70" s="60" t="s">
        <v>91</v>
      </c>
      <c r="I70" s="62"/>
    </row>
    <row r="71" spans="1:9" s="63" customFormat="1" ht="37.5" x14ac:dyDescent="0.2">
      <c r="A71" s="60">
        <f>MAX($A$6:A70)+1</f>
        <v>45</v>
      </c>
      <c r="B71" s="64" t="s">
        <v>406</v>
      </c>
      <c r="C71" s="64" t="s">
        <v>408</v>
      </c>
      <c r="D71" s="75"/>
      <c r="E71" s="60">
        <v>46</v>
      </c>
      <c r="F71" s="61">
        <v>603.5</v>
      </c>
      <c r="G71" s="61">
        <v>30</v>
      </c>
      <c r="H71" s="60" t="s">
        <v>91</v>
      </c>
      <c r="I71" s="62"/>
    </row>
    <row r="72" spans="1:9" s="63" customFormat="1" ht="36" customHeight="1" x14ac:dyDescent="0.2">
      <c r="A72" s="81">
        <f>MAX($A$6:A71)+1</f>
        <v>46</v>
      </c>
      <c r="B72" s="80" t="s">
        <v>413</v>
      </c>
      <c r="C72" s="80" t="s">
        <v>626</v>
      </c>
      <c r="D72" s="76"/>
      <c r="E72" s="60">
        <v>67</v>
      </c>
      <c r="F72" s="61">
        <v>1666.8</v>
      </c>
      <c r="G72" s="61">
        <v>2.5</v>
      </c>
      <c r="H72" s="60" t="s">
        <v>91</v>
      </c>
      <c r="I72" s="62"/>
    </row>
    <row r="73" spans="1:9" s="63" customFormat="1" ht="36" customHeight="1" x14ac:dyDescent="0.2">
      <c r="A73" s="81"/>
      <c r="B73" s="80"/>
      <c r="C73" s="80"/>
      <c r="D73" s="74">
        <v>220</v>
      </c>
      <c r="E73" s="60">
        <v>47</v>
      </c>
      <c r="F73" s="61">
        <v>3087.6</v>
      </c>
      <c r="G73" s="61">
        <v>1156.9000000000001</v>
      </c>
      <c r="H73" s="60" t="s">
        <v>91</v>
      </c>
      <c r="I73" s="62"/>
    </row>
    <row r="74" spans="1:9" s="63" customFormat="1" ht="25.9" customHeight="1" x14ac:dyDescent="0.2">
      <c r="A74" s="81">
        <f>MAX($A$6:A73)+1</f>
        <v>47</v>
      </c>
      <c r="B74" s="80" t="s">
        <v>420</v>
      </c>
      <c r="C74" s="80" t="s">
        <v>422</v>
      </c>
      <c r="D74" s="75"/>
      <c r="E74" s="60">
        <v>1</v>
      </c>
      <c r="F74" s="61">
        <v>4180.8999999999996</v>
      </c>
      <c r="G74" s="61">
        <v>534.5</v>
      </c>
      <c r="H74" s="60" t="s">
        <v>91</v>
      </c>
      <c r="I74" s="62"/>
    </row>
    <row r="75" spans="1:9" s="63" customFormat="1" ht="24" customHeight="1" x14ac:dyDescent="0.2">
      <c r="A75" s="81"/>
      <c r="B75" s="80"/>
      <c r="C75" s="80"/>
      <c r="D75" s="75"/>
      <c r="E75" s="60">
        <v>3</v>
      </c>
      <c r="F75" s="61">
        <v>1858.8</v>
      </c>
      <c r="G75" s="61">
        <v>561.70000000000005</v>
      </c>
      <c r="H75" s="60" t="s">
        <v>91</v>
      </c>
      <c r="I75" s="62"/>
    </row>
    <row r="76" spans="1:9" s="63" customFormat="1" ht="33.6" customHeight="1" x14ac:dyDescent="0.2">
      <c r="A76" s="60">
        <f>MAX($A$6:A75)+1</f>
        <v>48</v>
      </c>
      <c r="B76" s="64" t="s">
        <v>425</v>
      </c>
      <c r="C76" s="64" t="s">
        <v>427</v>
      </c>
      <c r="D76" s="75"/>
      <c r="E76" s="60">
        <v>2</v>
      </c>
      <c r="F76" s="61">
        <v>1401.8</v>
      </c>
      <c r="G76" s="61">
        <v>50.2</v>
      </c>
      <c r="H76" s="60" t="s">
        <v>91</v>
      </c>
      <c r="I76" s="62"/>
    </row>
    <row r="77" spans="1:9" s="63" customFormat="1" ht="37.5" x14ac:dyDescent="0.2">
      <c r="A77" s="60">
        <f>MAX($A$6:A76)+1</f>
        <v>49</v>
      </c>
      <c r="B77" s="64" t="s">
        <v>431</v>
      </c>
      <c r="C77" s="64" t="s">
        <v>433</v>
      </c>
      <c r="D77" s="75"/>
      <c r="E77" s="60">
        <v>13</v>
      </c>
      <c r="F77" s="61">
        <v>2342.6999999999998</v>
      </c>
      <c r="G77" s="61">
        <v>554.5</v>
      </c>
      <c r="H77" s="60" t="s">
        <v>91</v>
      </c>
      <c r="I77" s="62"/>
    </row>
    <row r="78" spans="1:9" s="63" customFormat="1" ht="37.5" x14ac:dyDescent="0.2">
      <c r="A78" s="60">
        <f>MAX($A$6:A77)+1</f>
        <v>50</v>
      </c>
      <c r="B78" s="64" t="s">
        <v>434</v>
      </c>
      <c r="C78" s="64" t="s">
        <v>202</v>
      </c>
      <c r="D78" s="75"/>
      <c r="E78" s="60">
        <v>14</v>
      </c>
      <c r="F78" s="61">
        <v>2730.1</v>
      </c>
      <c r="G78" s="61">
        <v>539.6</v>
      </c>
      <c r="H78" s="60" t="s">
        <v>91</v>
      </c>
      <c r="I78" s="62"/>
    </row>
    <row r="79" spans="1:9" s="63" customFormat="1" ht="37.5" x14ac:dyDescent="0.2">
      <c r="A79" s="60">
        <f>MAX($A$6:A78)+1</f>
        <v>51</v>
      </c>
      <c r="B79" s="64" t="s">
        <v>437</v>
      </c>
      <c r="C79" s="64" t="s">
        <v>439</v>
      </c>
      <c r="D79" s="75"/>
      <c r="E79" s="60">
        <v>24</v>
      </c>
      <c r="F79" s="61">
        <v>2040.7</v>
      </c>
      <c r="G79" s="61">
        <v>611.5</v>
      </c>
      <c r="H79" s="60" t="s">
        <v>91</v>
      </c>
      <c r="I79" s="62"/>
    </row>
    <row r="80" spans="1:9" s="63" customFormat="1" ht="37.5" x14ac:dyDescent="0.2">
      <c r="A80" s="60">
        <f>MAX($A$6:A79)+1</f>
        <v>52</v>
      </c>
      <c r="B80" s="64" t="s">
        <v>442</v>
      </c>
      <c r="C80" s="64" t="s">
        <v>444</v>
      </c>
      <c r="D80" s="75"/>
      <c r="E80" s="60">
        <v>25</v>
      </c>
      <c r="F80" s="61">
        <v>2819.7</v>
      </c>
      <c r="G80" s="61">
        <v>466.3</v>
      </c>
      <c r="H80" s="60" t="s">
        <v>91</v>
      </c>
      <c r="I80" s="62"/>
    </row>
    <row r="81" spans="1:9" s="63" customFormat="1" ht="36" customHeight="1" x14ac:dyDescent="0.2">
      <c r="A81" s="74">
        <f>MAX($A$6:A80)+1</f>
        <v>53</v>
      </c>
      <c r="B81" s="80" t="s">
        <v>449</v>
      </c>
      <c r="C81" s="64" t="s">
        <v>450</v>
      </c>
      <c r="D81" s="75"/>
      <c r="E81" s="60">
        <v>36</v>
      </c>
      <c r="F81" s="61">
        <v>1374.8</v>
      </c>
      <c r="G81" s="61">
        <v>485.1</v>
      </c>
      <c r="H81" s="60" t="s">
        <v>91</v>
      </c>
      <c r="I81" s="62"/>
    </row>
    <row r="82" spans="1:9" s="63" customFormat="1" ht="36" customHeight="1" x14ac:dyDescent="0.2">
      <c r="A82" s="76"/>
      <c r="B82" s="80"/>
      <c r="C82" s="64" t="s">
        <v>450</v>
      </c>
      <c r="D82" s="75"/>
      <c r="E82" s="60">
        <v>37</v>
      </c>
      <c r="F82" s="61">
        <v>1258</v>
      </c>
      <c r="G82" s="61">
        <v>24.5</v>
      </c>
      <c r="H82" s="60" t="s">
        <v>91</v>
      </c>
      <c r="I82" s="62"/>
    </row>
    <row r="83" spans="1:9" s="63" customFormat="1" ht="37.5" x14ac:dyDescent="0.2">
      <c r="A83" s="60">
        <f>MAX($A$6:A82)+1</f>
        <v>54</v>
      </c>
      <c r="B83" s="64" t="s">
        <v>456</v>
      </c>
      <c r="C83" s="64" t="s">
        <v>457</v>
      </c>
      <c r="D83" s="75"/>
      <c r="E83" s="60">
        <v>38</v>
      </c>
      <c r="F83" s="61">
        <v>2228.4</v>
      </c>
      <c r="G83" s="61">
        <v>156.80000000000001</v>
      </c>
      <c r="H83" s="60" t="s">
        <v>91</v>
      </c>
      <c r="I83" s="62"/>
    </row>
    <row r="84" spans="1:9" s="63" customFormat="1" ht="37.5" x14ac:dyDescent="0.2">
      <c r="A84" s="60">
        <f>MAX($A$6:A83)+1</f>
        <v>55</v>
      </c>
      <c r="B84" s="64" t="s">
        <v>460</v>
      </c>
      <c r="C84" s="64" t="s">
        <v>462</v>
      </c>
      <c r="D84" s="75"/>
      <c r="E84" s="60">
        <v>46</v>
      </c>
      <c r="F84" s="61">
        <v>2479.8000000000002</v>
      </c>
      <c r="G84" s="61">
        <v>475.2</v>
      </c>
      <c r="H84" s="60" t="s">
        <v>91</v>
      </c>
      <c r="I84" s="62"/>
    </row>
    <row r="85" spans="1:9" s="63" customFormat="1" x14ac:dyDescent="0.2">
      <c r="A85" s="74">
        <f>MAX($A$6:A84)+1</f>
        <v>56</v>
      </c>
      <c r="B85" s="80" t="s">
        <v>467</v>
      </c>
      <c r="C85" s="82" t="s">
        <v>627</v>
      </c>
      <c r="D85" s="76"/>
      <c r="E85" s="60">
        <v>75</v>
      </c>
      <c r="F85" s="61">
        <v>2785.2</v>
      </c>
      <c r="G85" s="61">
        <v>347.2</v>
      </c>
      <c r="H85" s="60" t="s">
        <v>91</v>
      </c>
      <c r="I85" s="62"/>
    </row>
    <row r="86" spans="1:9" s="63" customFormat="1" x14ac:dyDescent="0.2">
      <c r="A86" s="76"/>
      <c r="B86" s="80"/>
      <c r="C86" s="83"/>
      <c r="D86" s="60">
        <v>221</v>
      </c>
      <c r="E86" s="60">
        <v>31</v>
      </c>
      <c r="F86" s="61">
        <v>1656.6</v>
      </c>
      <c r="G86" s="61">
        <v>156.6</v>
      </c>
      <c r="H86" s="60" t="s">
        <v>91</v>
      </c>
      <c r="I86" s="62"/>
    </row>
    <row r="87" spans="1:9" s="63" customFormat="1" ht="37.5" x14ac:dyDescent="0.2">
      <c r="A87" s="60">
        <f>MAX($A$6:A86)+1</f>
        <v>57</v>
      </c>
      <c r="B87" s="64" t="s">
        <v>472</v>
      </c>
      <c r="C87" s="64" t="s">
        <v>474</v>
      </c>
      <c r="D87" s="74">
        <v>220</v>
      </c>
      <c r="E87" s="60">
        <v>145</v>
      </c>
      <c r="F87" s="61">
        <v>628.6</v>
      </c>
      <c r="G87" s="61">
        <v>304.8</v>
      </c>
      <c r="H87" s="60" t="s">
        <v>91</v>
      </c>
      <c r="I87" s="62"/>
    </row>
    <row r="88" spans="1:9" s="63" customFormat="1" ht="37.5" x14ac:dyDescent="0.2">
      <c r="A88" s="60">
        <f>MAX($A$6:A87)+1</f>
        <v>58</v>
      </c>
      <c r="B88" s="64" t="s">
        <v>477</v>
      </c>
      <c r="C88" s="64" t="s">
        <v>479</v>
      </c>
      <c r="D88" s="76"/>
      <c r="E88" s="60">
        <v>169</v>
      </c>
      <c r="F88" s="61">
        <v>558</v>
      </c>
      <c r="G88" s="61">
        <v>90.3</v>
      </c>
      <c r="H88" s="60" t="s">
        <v>91</v>
      </c>
      <c r="I88" s="62"/>
    </row>
    <row r="89" spans="1:9" s="63" customFormat="1" ht="37.5" x14ac:dyDescent="0.2">
      <c r="A89" s="60">
        <f>MAX($A$6:A88)+1</f>
        <v>59</v>
      </c>
      <c r="B89" s="64" t="s">
        <v>483</v>
      </c>
      <c r="C89" s="64" t="s">
        <v>626</v>
      </c>
      <c r="D89" s="74">
        <v>221</v>
      </c>
      <c r="E89" s="60">
        <v>32</v>
      </c>
      <c r="F89" s="61">
        <v>5245.5</v>
      </c>
      <c r="G89" s="61">
        <v>1525.4</v>
      </c>
      <c r="H89" s="60" t="s">
        <v>91</v>
      </c>
      <c r="I89" s="62"/>
    </row>
    <row r="90" spans="1:9" s="63" customFormat="1" x14ac:dyDescent="0.2">
      <c r="A90" s="81">
        <f>MAX($A$6:A89)+1</f>
        <v>60</v>
      </c>
      <c r="B90" s="80" t="s">
        <v>486</v>
      </c>
      <c r="C90" s="80" t="s">
        <v>488</v>
      </c>
      <c r="D90" s="75"/>
      <c r="E90" s="60">
        <v>33</v>
      </c>
      <c r="F90" s="61">
        <v>2381.3000000000002</v>
      </c>
      <c r="G90" s="61">
        <v>524.70000000000005</v>
      </c>
      <c r="H90" s="60" t="s">
        <v>91</v>
      </c>
      <c r="I90" s="62"/>
    </row>
    <row r="91" spans="1:9" s="63" customFormat="1" x14ac:dyDescent="0.2">
      <c r="A91" s="81"/>
      <c r="B91" s="80"/>
      <c r="C91" s="80"/>
      <c r="D91" s="75"/>
      <c r="E91" s="60">
        <v>34</v>
      </c>
      <c r="F91" s="61">
        <v>1727.6</v>
      </c>
      <c r="G91" s="61">
        <v>229</v>
      </c>
      <c r="H91" s="60" t="s">
        <v>91</v>
      </c>
      <c r="I91" s="62"/>
    </row>
    <row r="92" spans="1:9" s="63" customFormat="1" x14ac:dyDescent="0.2">
      <c r="A92" s="81">
        <f>MAX($A$6:A91)+1</f>
        <v>61</v>
      </c>
      <c r="B92" s="80" t="s">
        <v>492</v>
      </c>
      <c r="C92" s="80" t="s">
        <v>626</v>
      </c>
      <c r="D92" s="75"/>
      <c r="E92" s="60">
        <v>35</v>
      </c>
      <c r="F92" s="61">
        <v>1974.1</v>
      </c>
      <c r="G92" s="61">
        <v>671.6</v>
      </c>
      <c r="H92" s="60" t="s">
        <v>91</v>
      </c>
      <c r="I92" s="62"/>
    </row>
    <row r="93" spans="1:9" s="63" customFormat="1" x14ac:dyDescent="0.2">
      <c r="A93" s="81"/>
      <c r="B93" s="80"/>
      <c r="C93" s="80"/>
      <c r="D93" s="75"/>
      <c r="E93" s="60">
        <v>42</v>
      </c>
      <c r="F93" s="61">
        <v>2067.1999999999998</v>
      </c>
      <c r="G93" s="61">
        <v>9</v>
      </c>
      <c r="H93" s="60" t="s">
        <v>91</v>
      </c>
      <c r="I93" s="62"/>
    </row>
    <row r="94" spans="1:9" s="63" customFormat="1" ht="37.5" x14ac:dyDescent="0.2">
      <c r="A94" s="60">
        <f>MAX($A$6:A93)+1</f>
        <v>62</v>
      </c>
      <c r="B94" s="64" t="s">
        <v>497</v>
      </c>
      <c r="C94" s="64" t="s">
        <v>499</v>
      </c>
      <c r="D94" s="75"/>
      <c r="E94" s="60">
        <v>41</v>
      </c>
      <c r="F94" s="61">
        <v>2900.5</v>
      </c>
      <c r="G94" s="61">
        <v>721.7</v>
      </c>
      <c r="H94" s="60" t="s">
        <v>91</v>
      </c>
      <c r="I94" s="62"/>
    </row>
    <row r="95" spans="1:9" s="63" customFormat="1" ht="37.5" x14ac:dyDescent="0.2">
      <c r="A95" s="60">
        <f>MAX($A$6:A94)+1</f>
        <v>63</v>
      </c>
      <c r="B95" s="64" t="s">
        <v>503</v>
      </c>
      <c r="C95" s="64" t="s">
        <v>390</v>
      </c>
      <c r="D95" s="75"/>
      <c r="E95" s="60">
        <v>51</v>
      </c>
      <c r="F95" s="61">
        <v>2304.1</v>
      </c>
      <c r="G95" s="61">
        <v>17.7</v>
      </c>
      <c r="H95" s="60" t="s">
        <v>91</v>
      </c>
      <c r="I95" s="62"/>
    </row>
    <row r="96" spans="1:9" s="63" customFormat="1" ht="37.5" x14ac:dyDescent="0.2">
      <c r="A96" s="60">
        <f>MAX($A$6:A95)+1</f>
        <v>64</v>
      </c>
      <c r="B96" s="64" t="s">
        <v>506</v>
      </c>
      <c r="C96" s="64" t="s">
        <v>508</v>
      </c>
      <c r="D96" s="75"/>
      <c r="E96" s="60">
        <v>52</v>
      </c>
      <c r="F96" s="61">
        <v>4134.2</v>
      </c>
      <c r="G96" s="61">
        <v>887.8</v>
      </c>
      <c r="H96" s="60" t="s">
        <v>91</v>
      </c>
      <c r="I96" s="62"/>
    </row>
    <row r="97" spans="1:9" s="63" customFormat="1" ht="37.5" x14ac:dyDescent="0.2">
      <c r="A97" s="60">
        <f>MAX($A$6:A96)+1</f>
        <v>65</v>
      </c>
      <c r="B97" s="64" t="s">
        <v>510</v>
      </c>
      <c r="C97" s="64" t="s">
        <v>351</v>
      </c>
      <c r="D97" s="75"/>
      <c r="E97" s="60">
        <v>63</v>
      </c>
      <c r="F97" s="61">
        <v>2125.9</v>
      </c>
      <c r="G97" s="61">
        <v>473.5</v>
      </c>
      <c r="H97" s="60" t="s">
        <v>91</v>
      </c>
      <c r="I97" s="62"/>
    </row>
    <row r="98" spans="1:9" s="63" customFormat="1" ht="37.5" x14ac:dyDescent="0.2">
      <c r="A98" s="60">
        <f>MAX($A$6:A97)+1</f>
        <v>66</v>
      </c>
      <c r="B98" s="64" t="s">
        <v>513</v>
      </c>
      <c r="C98" s="64" t="s">
        <v>439</v>
      </c>
      <c r="D98" s="75"/>
      <c r="E98" s="60">
        <v>64</v>
      </c>
      <c r="F98" s="61">
        <v>3232.4</v>
      </c>
      <c r="G98" s="61">
        <v>607.1</v>
      </c>
      <c r="H98" s="60" t="s">
        <v>91</v>
      </c>
      <c r="I98" s="62"/>
    </row>
    <row r="99" spans="1:9" s="63" customFormat="1" ht="37.5" x14ac:dyDescent="0.2">
      <c r="A99" s="60">
        <f>MAX($A$6:A98)+1</f>
        <v>67</v>
      </c>
      <c r="B99" s="64" t="s">
        <v>516</v>
      </c>
      <c r="C99" s="64" t="s">
        <v>450</v>
      </c>
      <c r="D99" s="75"/>
      <c r="E99" s="60">
        <v>65</v>
      </c>
      <c r="F99" s="61">
        <v>3434.4</v>
      </c>
      <c r="G99" s="61">
        <v>1005.1</v>
      </c>
      <c r="H99" s="60" t="s">
        <v>91</v>
      </c>
      <c r="I99" s="62"/>
    </row>
    <row r="100" spans="1:9" s="63" customFormat="1" ht="25.15" customHeight="1" x14ac:dyDescent="0.2">
      <c r="A100" s="81">
        <f>MAX($A$6:A99)+1</f>
        <v>68</v>
      </c>
      <c r="B100" s="80" t="s">
        <v>520</v>
      </c>
      <c r="C100" s="80" t="s">
        <v>626</v>
      </c>
      <c r="D100" s="75"/>
      <c r="E100" s="60">
        <v>77</v>
      </c>
      <c r="F100" s="61">
        <v>2329.5</v>
      </c>
      <c r="G100" s="61">
        <v>947.2</v>
      </c>
      <c r="H100" s="60" t="s">
        <v>91</v>
      </c>
      <c r="I100" s="62"/>
    </row>
    <row r="101" spans="1:9" s="63" customFormat="1" ht="25.9" customHeight="1" x14ac:dyDescent="0.2">
      <c r="A101" s="81"/>
      <c r="B101" s="80"/>
      <c r="C101" s="80"/>
      <c r="D101" s="75"/>
      <c r="E101" s="60">
        <v>78</v>
      </c>
      <c r="F101" s="61">
        <v>1824.9</v>
      </c>
      <c r="G101" s="61">
        <v>1.2</v>
      </c>
      <c r="H101" s="60" t="s">
        <v>91</v>
      </c>
      <c r="I101" s="62"/>
    </row>
    <row r="102" spans="1:9" s="63" customFormat="1" ht="37.5" x14ac:dyDescent="0.2">
      <c r="A102" s="60">
        <f>MAX($A$6:A101)+1</f>
        <v>69</v>
      </c>
      <c r="B102" s="64" t="s">
        <v>524</v>
      </c>
      <c r="C102" s="64" t="s">
        <v>351</v>
      </c>
      <c r="D102" s="75"/>
      <c r="E102" s="60">
        <v>84</v>
      </c>
      <c r="F102" s="61">
        <v>980</v>
      </c>
      <c r="G102" s="61">
        <v>476.9</v>
      </c>
      <c r="H102" s="60" t="s">
        <v>91</v>
      </c>
      <c r="I102" s="62"/>
    </row>
    <row r="103" spans="1:9" s="63" customFormat="1" x14ac:dyDescent="0.2">
      <c r="A103" s="81">
        <f>MAX($A$6:A102)+1</f>
        <v>70</v>
      </c>
      <c r="B103" s="80" t="s">
        <v>528</v>
      </c>
      <c r="C103" s="80" t="s">
        <v>626</v>
      </c>
      <c r="D103" s="75"/>
      <c r="E103" s="60">
        <v>85</v>
      </c>
      <c r="F103" s="61">
        <v>2800.3</v>
      </c>
      <c r="G103" s="61">
        <v>238.1</v>
      </c>
      <c r="H103" s="60" t="s">
        <v>91</v>
      </c>
      <c r="I103" s="62"/>
    </row>
    <row r="104" spans="1:9" s="63" customFormat="1" x14ac:dyDescent="0.2">
      <c r="A104" s="81"/>
      <c r="B104" s="80"/>
      <c r="C104" s="80"/>
      <c r="D104" s="75"/>
      <c r="E104" s="60">
        <v>88</v>
      </c>
      <c r="F104" s="61">
        <v>501.5</v>
      </c>
      <c r="G104" s="61">
        <v>393.7</v>
      </c>
      <c r="H104" s="60" t="s">
        <v>91</v>
      </c>
      <c r="I104" s="62"/>
    </row>
    <row r="105" spans="1:9" s="63" customFormat="1" x14ac:dyDescent="0.2">
      <c r="A105" s="81"/>
      <c r="B105" s="80"/>
      <c r="C105" s="80"/>
      <c r="D105" s="75"/>
      <c r="E105" s="60">
        <v>109</v>
      </c>
      <c r="F105" s="61">
        <v>1043.7</v>
      </c>
      <c r="G105" s="61">
        <v>90.9</v>
      </c>
      <c r="H105" s="60" t="s">
        <v>91</v>
      </c>
      <c r="I105" s="62"/>
    </row>
    <row r="106" spans="1:9" s="63" customFormat="1" ht="37.5" x14ac:dyDescent="0.2">
      <c r="A106" s="60">
        <f>MAX($A$6:A105)+1</f>
        <v>71</v>
      </c>
      <c r="B106" s="64" t="s">
        <v>535</v>
      </c>
      <c r="C106" s="64" t="s">
        <v>626</v>
      </c>
      <c r="D106" s="75"/>
      <c r="E106" s="60">
        <v>90</v>
      </c>
      <c r="F106" s="61">
        <v>269.7</v>
      </c>
      <c r="G106" s="61">
        <v>10.1</v>
      </c>
      <c r="H106" s="60" t="s">
        <v>91</v>
      </c>
      <c r="I106" s="62"/>
    </row>
    <row r="107" spans="1:9" s="63" customFormat="1" ht="37.5" x14ac:dyDescent="0.2">
      <c r="A107" s="60">
        <f>MAX($A$6:A106)+1</f>
        <v>72</v>
      </c>
      <c r="B107" s="64" t="s">
        <v>539</v>
      </c>
      <c r="C107" s="64" t="s">
        <v>626</v>
      </c>
      <c r="D107" s="75"/>
      <c r="E107" s="60">
        <v>108</v>
      </c>
      <c r="F107" s="61">
        <v>2034.1</v>
      </c>
      <c r="G107" s="61">
        <v>486.5</v>
      </c>
      <c r="H107" s="60" t="s">
        <v>91</v>
      </c>
      <c r="I107" s="62"/>
    </row>
    <row r="108" spans="1:9" s="63" customFormat="1" ht="37.5" x14ac:dyDescent="0.2">
      <c r="A108" s="60">
        <f>MAX($A$6:A107)+1</f>
        <v>73</v>
      </c>
      <c r="B108" s="64" t="s">
        <v>545</v>
      </c>
      <c r="C108" s="64" t="s">
        <v>628</v>
      </c>
      <c r="D108" s="75"/>
      <c r="E108" s="60">
        <v>131</v>
      </c>
      <c r="F108" s="61">
        <v>1722</v>
      </c>
      <c r="G108" s="61">
        <v>346.2</v>
      </c>
      <c r="H108" s="60" t="s">
        <v>91</v>
      </c>
      <c r="I108" s="62"/>
    </row>
    <row r="109" spans="1:9" s="63" customFormat="1" ht="37.5" x14ac:dyDescent="0.2">
      <c r="A109" s="60">
        <f>MAX($A$6:A108)+1</f>
        <v>74</v>
      </c>
      <c r="B109" s="64" t="s">
        <v>549</v>
      </c>
      <c r="C109" s="64" t="s">
        <v>629</v>
      </c>
      <c r="D109" s="75"/>
      <c r="E109" s="60">
        <v>132</v>
      </c>
      <c r="F109" s="61">
        <v>715</v>
      </c>
      <c r="G109" s="61">
        <v>160.5</v>
      </c>
      <c r="H109" s="60" t="s">
        <v>91</v>
      </c>
      <c r="I109" s="62"/>
    </row>
    <row r="110" spans="1:9" s="63" customFormat="1" ht="56.25" x14ac:dyDescent="0.2">
      <c r="A110" s="60">
        <f>MAX($A$6:A109)+1</f>
        <v>75</v>
      </c>
      <c r="B110" s="64" t="s">
        <v>554</v>
      </c>
      <c r="C110" s="64" t="s">
        <v>556</v>
      </c>
      <c r="D110" s="76"/>
      <c r="E110" s="60">
        <v>138</v>
      </c>
      <c r="F110" s="61">
        <v>619.79999999999995</v>
      </c>
      <c r="G110" s="61">
        <v>48</v>
      </c>
      <c r="H110" s="60" t="s">
        <v>91</v>
      </c>
      <c r="I110" s="62"/>
    </row>
    <row r="111" spans="1:9" s="63" customFormat="1" ht="37.5" x14ac:dyDescent="0.2">
      <c r="A111" s="74">
        <v>76</v>
      </c>
      <c r="B111" s="64" t="s">
        <v>632</v>
      </c>
      <c r="C111" s="74" t="s">
        <v>622</v>
      </c>
      <c r="D111" s="74">
        <v>65</v>
      </c>
      <c r="E111" s="74">
        <v>455</v>
      </c>
      <c r="F111" s="77">
        <v>1963</v>
      </c>
      <c r="G111" s="77">
        <v>399.8</v>
      </c>
      <c r="H111" s="74" t="s">
        <v>341</v>
      </c>
      <c r="I111" s="74"/>
    </row>
    <row r="112" spans="1:9" s="63" customFormat="1" ht="37.5" x14ac:dyDescent="0.2">
      <c r="A112" s="75"/>
      <c r="B112" s="64" t="s">
        <v>634</v>
      </c>
      <c r="C112" s="75"/>
      <c r="D112" s="75"/>
      <c r="E112" s="75"/>
      <c r="F112" s="78"/>
      <c r="G112" s="78"/>
      <c r="H112" s="75"/>
      <c r="I112" s="75"/>
    </row>
    <row r="113" spans="1:9" s="63" customFormat="1" ht="37.5" x14ac:dyDescent="0.2">
      <c r="A113" s="76"/>
      <c r="B113" s="64" t="s">
        <v>633</v>
      </c>
      <c r="C113" s="76"/>
      <c r="D113" s="76"/>
      <c r="E113" s="76"/>
      <c r="F113" s="79"/>
      <c r="G113" s="79"/>
      <c r="H113" s="76"/>
      <c r="I113" s="76"/>
    </row>
    <row r="114" spans="1:9" s="63" customFormat="1" x14ac:dyDescent="0.2">
      <c r="A114" s="60">
        <v>77</v>
      </c>
      <c r="B114" s="65" t="s">
        <v>636</v>
      </c>
      <c r="C114" s="64"/>
      <c r="D114" s="74">
        <v>57</v>
      </c>
      <c r="E114" s="60">
        <v>128</v>
      </c>
      <c r="F114" s="61">
        <v>2065</v>
      </c>
      <c r="G114" s="61">
        <v>497.3</v>
      </c>
      <c r="H114" s="60" t="s">
        <v>91</v>
      </c>
      <c r="I114" s="62"/>
    </row>
    <row r="115" spans="1:9" s="63" customFormat="1" x14ac:dyDescent="0.2">
      <c r="A115" s="60">
        <v>78</v>
      </c>
      <c r="B115" s="65" t="s">
        <v>637</v>
      </c>
      <c r="C115" s="64"/>
      <c r="D115" s="75"/>
      <c r="E115" s="60">
        <v>129</v>
      </c>
      <c r="F115" s="61">
        <v>3404</v>
      </c>
      <c r="G115" s="61">
        <v>4.0999999999999996</v>
      </c>
      <c r="H115" s="60" t="s">
        <v>91</v>
      </c>
      <c r="I115" s="62"/>
    </row>
    <row r="116" spans="1:9" s="63" customFormat="1" x14ac:dyDescent="0.2">
      <c r="A116" s="60">
        <f>MAX($A$6:A115)+1</f>
        <v>79</v>
      </c>
      <c r="B116" s="65" t="s">
        <v>638</v>
      </c>
      <c r="C116" s="64"/>
      <c r="D116" s="76"/>
      <c r="E116" s="60">
        <v>328</v>
      </c>
      <c r="F116" s="61">
        <v>341</v>
      </c>
      <c r="G116" s="61">
        <v>137.6</v>
      </c>
      <c r="H116" s="60" t="s">
        <v>91</v>
      </c>
      <c r="I116" s="62"/>
    </row>
    <row r="117" spans="1:9" s="63" customFormat="1" x14ac:dyDescent="0.2">
      <c r="A117" s="60">
        <f>MAX($A$6:A116)+1</f>
        <v>80</v>
      </c>
      <c r="B117" s="65" t="s">
        <v>639</v>
      </c>
      <c r="C117" s="64"/>
      <c r="D117" s="60">
        <v>214</v>
      </c>
      <c r="E117" s="60">
        <v>43</v>
      </c>
      <c r="F117" s="61">
        <v>1333.5</v>
      </c>
      <c r="G117" s="61">
        <v>28.7</v>
      </c>
      <c r="H117" s="60" t="s">
        <v>91</v>
      </c>
      <c r="I117" s="62"/>
    </row>
    <row r="118" spans="1:9" s="63" customFormat="1" x14ac:dyDescent="0.2">
      <c r="A118" s="60">
        <f>MAX($A$6:A117)+1</f>
        <v>81</v>
      </c>
      <c r="B118" s="65" t="s">
        <v>640</v>
      </c>
      <c r="C118" s="64"/>
      <c r="D118" s="60">
        <v>221</v>
      </c>
      <c r="E118" s="60">
        <v>89</v>
      </c>
      <c r="F118" s="61">
        <v>267</v>
      </c>
      <c r="G118" s="61">
        <v>114.3</v>
      </c>
      <c r="H118" s="60" t="s">
        <v>91</v>
      </c>
      <c r="I118" s="62"/>
    </row>
    <row r="119" spans="1:9" s="63" customFormat="1" x14ac:dyDescent="0.2">
      <c r="A119" s="60">
        <f>MAX($A$6:A118)+1</f>
        <v>82</v>
      </c>
      <c r="B119" s="65" t="s">
        <v>641</v>
      </c>
      <c r="C119" s="64"/>
      <c r="D119" s="60">
        <v>214</v>
      </c>
      <c r="E119" s="60">
        <v>27</v>
      </c>
      <c r="F119" s="61">
        <v>686.7</v>
      </c>
      <c r="G119" s="61">
        <v>471.9</v>
      </c>
      <c r="H119" s="60" t="s">
        <v>103</v>
      </c>
      <c r="I119" s="62"/>
    </row>
    <row r="120" spans="1:9" s="11" customFormat="1" ht="49.15" customHeight="1" x14ac:dyDescent="0.2">
      <c r="A120" s="66" t="s">
        <v>567</v>
      </c>
      <c r="B120" s="66"/>
      <c r="C120" s="66"/>
      <c r="D120" s="3"/>
      <c r="E120" s="3"/>
      <c r="F120" s="12">
        <f>SUBTOTAL(9,F7:F119)</f>
        <v>239518.80000000002</v>
      </c>
      <c r="G120" s="12">
        <f>SUBTOTAL(9,G7:G119)</f>
        <v>45397.999999999978</v>
      </c>
      <c r="H120" s="3"/>
      <c r="I120" s="10"/>
    </row>
  </sheetData>
  <sortState ref="A8:J110">
    <sortCondition ref="D8:D110"/>
    <sortCondition ref="E8:E110"/>
    <sortCondition ref="B8:B110"/>
  </sortState>
  <mergeCells count="80">
    <mergeCell ref="D73:D85"/>
    <mergeCell ref="D87:D88"/>
    <mergeCell ref="D89:D110"/>
    <mergeCell ref="D114:D116"/>
    <mergeCell ref="D50:D53"/>
    <mergeCell ref="D54:D61"/>
    <mergeCell ref="D62:D64"/>
    <mergeCell ref="D66:D72"/>
    <mergeCell ref="C61:C64"/>
    <mergeCell ref="B61:B64"/>
    <mergeCell ref="A61:A64"/>
    <mergeCell ref="B26:B30"/>
    <mergeCell ref="C26:C30"/>
    <mergeCell ref="A26:A30"/>
    <mergeCell ref="C39:C41"/>
    <mergeCell ref="B39:B41"/>
    <mergeCell ref="A39:A41"/>
    <mergeCell ref="B33:B36"/>
    <mergeCell ref="C33:C36"/>
    <mergeCell ref="A33:A36"/>
    <mergeCell ref="C42:C44"/>
    <mergeCell ref="B42:B44"/>
    <mergeCell ref="A42:A44"/>
    <mergeCell ref="A7:A8"/>
    <mergeCell ref="D1:I1"/>
    <mergeCell ref="D2:I2"/>
    <mergeCell ref="A4:I4"/>
    <mergeCell ref="A5:I5"/>
    <mergeCell ref="A1:C1"/>
    <mergeCell ref="A2:C2"/>
    <mergeCell ref="B7:B8"/>
    <mergeCell ref="C7:C8"/>
    <mergeCell ref="D7:D49"/>
    <mergeCell ref="B12:B13"/>
    <mergeCell ref="C12:C13"/>
    <mergeCell ref="A12:A13"/>
    <mergeCell ref="A24:A25"/>
    <mergeCell ref="B24:B25"/>
    <mergeCell ref="C24:C25"/>
    <mergeCell ref="A20:A21"/>
    <mergeCell ref="A18:A19"/>
    <mergeCell ref="B18:B19"/>
    <mergeCell ref="B20:B21"/>
    <mergeCell ref="C18:C19"/>
    <mergeCell ref="C20:C21"/>
    <mergeCell ref="B68:B69"/>
    <mergeCell ref="C68:C69"/>
    <mergeCell ref="A68:A69"/>
    <mergeCell ref="B72:B73"/>
    <mergeCell ref="C72:C73"/>
    <mergeCell ref="A72:A73"/>
    <mergeCell ref="C90:C91"/>
    <mergeCell ref="C92:C93"/>
    <mergeCell ref="B74:B75"/>
    <mergeCell ref="C74:C75"/>
    <mergeCell ref="A74:A75"/>
    <mergeCell ref="B81:B82"/>
    <mergeCell ref="B85:B86"/>
    <mergeCell ref="A120:C120"/>
    <mergeCell ref="C85:C86"/>
    <mergeCell ref="A81:A82"/>
    <mergeCell ref="A85:A86"/>
    <mergeCell ref="B100:B101"/>
    <mergeCell ref="A100:A101"/>
    <mergeCell ref="C100:C101"/>
    <mergeCell ref="B103:B105"/>
    <mergeCell ref="C103:C105"/>
    <mergeCell ref="A103:A105"/>
    <mergeCell ref="B90:B91"/>
    <mergeCell ref="B92:B93"/>
    <mergeCell ref="A90:A91"/>
    <mergeCell ref="A92:A93"/>
    <mergeCell ref="A111:A113"/>
    <mergeCell ref="C111:C113"/>
    <mergeCell ref="I111:I113"/>
    <mergeCell ref="D111:D113"/>
    <mergeCell ref="E111:E113"/>
    <mergeCell ref="F111:F113"/>
    <mergeCell ref="G111:G113"/>
    <mergeCell ref="H111:H113"/>
  </mergeCells>
  <pageMargins left="0.27" right="0.15748031496063" top="0.32" bottom="0.22" header="0.31496062992126" footer="0.25"/>
  <pageSetup paperSize="9" scale="80" orientation="landscape" r:id="rId1"/>
  <rowBreaks count="2" manualBreakCount="2">
    <brk id="23" max="8" man="1"/>
    <brk id="10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2"/>
  <sheetViews>
    <sheetView topLeftCell="E1" zoomScale="40" zoomScaleNormal="40" workbookViewId="0">
      <selection activeCell="AB6" sqref="AB6"/>
    </sheetView>
  </sheetViews>
  <sheetFormatPr defaultColWidth="9.140625" defaultRowHeight="18.75" x14ac:dyDescent="0.3"/>
  <cols>
    <col min="1" max="1" width="7.85546875" style="43" customWidth="1"/>
    <col min="2" max="2" width="8.85546875" style="43" customWidth="1"/>
    <col min="3" max="3" width="9.28515625" style="43" customWidth="1"/>
    <col min="4" max="4" width="16.28515625" style="43" customWidth="1"/>
    <col min="5" max="5" width="20.28515625" style="43" customWidth="1"/>
    <col min="6" max="6" width="17.42578125" style="43" customWidth="1"/>
    <col min="7" max="7" width="20.42578125" style="43" customWidth="1"/>
    <col min="8" max="8" width="25.28515625" style="43" customWidth="1"/>
    <col min="9" max="9" width="26.7109375" style="43" customWidth="1"/>
    <col min="10" max="10" width="14.28515625" style="6" customWidth="1"/>
    <col min="11" max="11" width="19" style="43" customWidth="1"/>
    <col min="12" max="12" width="18.140625" style="43" customWidth="1"/>
    <col min="13" max="13" width="19" style="43" customWidth="1"/>
    <col min="14" max="14" width="19.7109375" style="43" customWidth="1"/>
    <col min="15" max="15" width="17.85546875" style="54" customWidth="1"/>
    <col min="16" max="16" width="19.5703125" style="43" customWidth="1"/>
    <col min="17" max="17" width="17.7109375" style="43" customWidth="1"/>
    <col min="18" max="19" width="16.85546875" style="43" customWidth="1"/>
    <col min="20" max="20" width="23.140625" style="43" customWidth="1"/>
    <col min="21" max="21" width="25.7109375" style="55" customWidth="1"/>
    <col min="22" max="22" width="22.85546875" style="43" customWidth="1"/>
    <col min="23" max="240" width="9.140625" style="43"/>
    <col min="241" max="241" width="7.85546875" style="43" customWidth="1"/>
    <col min="242" max="242" width="8.85546875" style="43" customWidth="1"/>
    <col min="243" max="243" width="9.28515625" style="43" customWidth="1"/>
    <col min="244" max="244" width="16.28515625" style="43" customWidth="1"/>
    <col min="245" max="245" width="20.28515625" style="43" customWidth="1"/>
    <col min="246" max="246" width="17.42578125" style="43" customWidth="1"/>
    <col min="247" max="247" width="20.42578125" style="43" customWidth="1"/>
    <col min="248" max="248" width="25.28515625" style="43" customWidth="1"/>
    <col min="249" max="249" width="26.7109375" style="43" customWidth="1"/>
    <col min="250" max="250" width="14.28515625" style="43" customWidth="1"/>
    <col min="251" max="251" width="19" style="43" customWidth="1"/>
    <col min="252" max="252" width="18.140625" style="43" customWidth="1"/>
    <col min="253" max="253" width="19" style="43" customWidth="1"/>
    <col min="254" max="254" width="19.7109375" style="43" customWidth="1"/>
    <col min="255" max="255" width="17.85546875" style="43" customWidth="1"/>
    <col min="256" max="256" width="19.5703125" style="43" customWidth="1"/>
    <col min="257" max="257" width="17.7109375" style="43" customWidth="1"/>
    <col min="258" max="259" width="16.85546875" style="43" customWidth="1"/>
    <col min="260" max="260" width="23.140625" style="43" customWidth="1"/>
    <col min="261" max="261" width="25.7109375" style="43" customWidth="1"/>
    <col min="262" max="262" width="22.85546875" style="43" customWidth="1"/>
    <col min="263" max="263" width="10.85546875" style="43" customWidth="1"/>
    <col min="264" max="496" width="9.140625" style="43"/>
    <col min="497" max="497" width="7.85546875" style="43" customWidth="1"/>
    <col min="498" max="498" width="8.85546875" style="43" customWidth="1"/>
    <col min="499" max="499" width="9.28515625" style="43" customWidth="1"/>
    <col min="500" max="500" width="16.28515625" style="43" customWidth="1"/>
    <col min="501" max="501" width="20.28515625" style="43" customWidth="1"/>
    <col min="502" max="502" width="17.42578125" style="43" customWidth="1"/>
    <col min="503" max="503" width="20.42578125" style="43" customWidth="1"/>
    <col min="504" max="504" width="25.28515625" style="43" customWidth="1"/>
    <col min="505" max="505" width="26.7109375" style="43" customWidth="1"/>
    <col min="506" max="506" width="14.28515625" style="43" customWidth="1"/>
    <col min="507" max="507" width="19" style="43" customWidth="1"/>
    <col min="508" max="508" width="18.140625" style="43" customWidth="1"/>
    <col min="509" max="509" width="19" style="43" customWidth="1"/>
    <col min="510" max="510" width="19.7109375" style="43" customWidth="1"/>
    <col min="511" max="511" width="17.85546875" style="43" customWidth="1"/>
    <col min="512" max="512" width="19.5703125" style="43" customWidth="1"/>
    <col min="513" max="513" width="17.7109375" style="43" customWidth="1"/>
    <col min="514" max="515" width="16.85546875" style="43" customWidth="1"/>
    <col min="516" max="516" width="23.140625" style="43" customWidth="1"/>
    <col min="517" max="517" width="25.7109375" style="43" customWidth="1"/>
    <col min="518" max="518" width="22.85546875" style="43" customWidth="1"/>
    <col min="519" max="519" width="10.85546875" style="43" customWidth="1"/>
    <col min="520" max="752" width="9.140625" style="43"/>
    <col min="753" max="753" width="7.85546875" style="43" customWidth="1"/>
    <col min="754" max="754" width="8.85546875" style="43" customWidth="1"/>
    <col min="755" max="755" width="9.28515625" style="43" customWidth="1"/>
    <col min="756" max="756" width="16.28515625" style="43" customWidth="1"/>
    <col min="757" max="757" width="20.28515625" style="43" customWidth="1"/>
    <col min="758" max="758" width="17.42578125" style="43" customWidth="1"/>
    <col min="759" max="759" width="20.42578125" style="43" customWidth="1"/>
    <col min="760" max="760" width="25.28515625" style="43" customWidth="1"/>
    <col min="761" max="761" width="26.7109375" style="43" customWidth="1"/>
    <col min="762" max="762" width="14.28515625" style="43" customWidth="1"/>
    <col min="763" max="763" width="19" style="43" customWidth="1"/>
    <col min="764" max="764" width="18.140625" style="43" customWidth="1"/>
    <col min="765" max="765" width="19" style="43" customWidth="1"/>
    <col min="766" max="766" width="19.7109375" style="43" customWidth="1"/>
    <col min="767" max="767" width="17.85546875" style="43" customWidth="1"/>
    <col min="768" max="768" width="19.5703125" style="43" customWidth="1"/>
    <col min="769" max="769" width="17.7109375" style="43" customWidth="1"/>
    <col min="770" max="771" width="16.85546875" style="43" customWidth="1"/>
    <col min="772" max="772" width="23.140625" style="43" customWidth="1"/>
    <col min="773" max="773" width="25.7109375" style="43" customWidth="1"/>
    <col min="774" max="774" width="22.85546875" style="43" customWidth="1"/>
    <col min="775" max="775" width="10.85546875" style="43" customWidth="1"/>
    <col min="776" max="1008" width="9.140625" style="43"/>
    <col min="1009" max="1009" width="7.85546875" style="43" customWidth="1"/>
    <col min="1010" max="1010" width="8.85546875" style="43" customWidth="1"/>
    <col min="1011" max="1011" width="9.28515625" style="43" customWidth="1"/>
    <col min="1012" max="1012" width="16.28515625" style="43" customWidth="1"/>
    <col min="1013" max="1013" width="20.28515625" style="43" customWidth="1"/>
    <col min="1014" max="1014" width="17.42578125" style="43" customWidth="1"/>
    <col min="1015" max="1015" width="20.42578125" style="43" customWidth="1"/>
    <col min="1016" max="1016" width="25.28515625" style="43" customWidth="1"/>
    <col min="1017" max="1017" width="26.7109375" style="43" customWidth="1"/>
    <col min="1018" max="1018" width="14.28515625" style="43" customWidth="1"/>
    <col min="1019" max="1019" width="19" style="43" customWidth="1"/>
    <col min="1020" max="1020" width="18.140625" style="43" customWidth="1"/>
    <col min="1021" max="1021" width="19" style="43" customWidth="1"/>
    <col min="1022" max="1022" width="19.7109375" style="43" customWidth="1"/>
    <col min="1023" max="1023" width="17.85546875" style="43" customWidth="1"/>
    <col min="1024" max="1024" width="19.5703125" style="43" customWidth="1"/>
    <col min="1025" max="1025" width="17.7109375" style="43" customWidth="1"/>
    <col min="1026" max="1027" width="16.85546875" style="43" customWidth="1"/>
    <col min="1028" max="1028" width="23.140625" style="43" customWidth="1"/>
    <col min="1029" max="1029" width="25.7109375" style="43" customWidth="1"/>
    <col min="1030" max="1030" width="22.85546875" style="43" customWidth="1"/>
    <col min="1031" max="1031" width="10.85546875" style="43" customWidth="1"/>
    <col min="1032" max="1264" width="9.140625" style="43"/>
    <col min="1265" max="1265" width="7.85546875" style="43" customWidth="1"/>
    <col min="1266" max="1266" width="8.85546875" style="43" customWidth="1"/>
    <col min="1267" max="1267" width="9.28515625" style="43" customWidth="1"/>
    <col min="1268" max="1268" width="16.28515625" style="43" customWidth="1"/>
    <col min="1269" max="1269" width="20.28515625" style="43" customWidth="1"/>
    <col min="1270" max="1270" width="17.42578125" style="43" customWidth="1"/>
    <col min="1271" max="1271" width="20.42578125" style="43" customWidth="1"/>
    <col min="1272" max="1272" width="25.28515625" style="43" customWidth="1"/>
    <col min="1273" max="1273" width="26.7109375" style="43" customWidth="1"/>
    <col min="1274" max="1274" width="14.28515625" style="43" customWidth="1"/>
    <col min="1275" max="1275" width="19" style="43" customWidth="1"/>
    <col min="1276" max="1276" width="18.140625" style="43" customWidth="1"/>
    <col min="1277" max="1277" width="19" style="43" customWidth="1"/>
    <col min="1278" max="1278" width="19.7109375" style="43" customWidth="1"/>
    <col min="1279" max="1279" width="17.85546875" style="43" customWidth="1"/>
    <col min="1280" max="1280" width="19.5703125" style="43" customWidth="1"/>
    <col min="1281" max="1281" width="17.7109375" style="43" customWidth="1"/>
    <col min="1282" max="1283" width="16.85546875" style="43" customWidth="1"/>
    <col min="1284" max="1284" width="23.140625" style="43" customWidth="1"/>
    <col min="1285" max="1285" width="25.7109375" style="43" customWidth="1"/>
    <col min="1286" max="1286" width="22.85546875" style="43" customWidth="1"/>
    <col min="1287" max="1287" width="10.85546875" style="43" customWidth="1"/>
    <col min="1288" max="1520" width="9.140625" style="43"/>
    <col min="1521" max="1521" width="7.85546875" style="43" customWidth="1"/>
    <col min="1522" max="1522" width="8.85546875" style="43" customWidth="1"/>
    <col min="1523" max="1523" width="9.28515625" style="43" customWidth="1"/>
    <col min="1524" max="1524" width="16.28515625" style="43" customWidth="1"/>
    <col min="1525" max="1525" width="20.28515625" style="43" customWidth="1"/>
    <col min="1526" max="1526" width="17.42578125" style="43" customWidth="1"/>
    <col min="1527" max="1527" width="20.42578125" style="43" customWidth="1"/>
    <col min="1528" max="1528" width="25.28515625" style="43" customWidth="1"/>
    <col min="1529" max="1529" width="26.7109375" style="43" customWidth="1"/>
    <col min="1530" max="1530" width="14.28515625" style="43" customWidth="1"/>
    <col min="1531" max="1531" width="19" style="43" customWidth="1"/>
    <col min="1532" max="1532" width="18.140625" style="43" customWidth="1"/>
    <col min="1533" max="1533" width="19" style="43" customWidth="1"/>
    <col min="1534" max="1534" width="19.7109375" style="43" customWidth="1"/>
    <col min="1535" max="1535" width="17.85546875" style="43" customWidth="1"/>
    <col min="1536" max="1536" width="19.5703125" style="43" customWidth="1"/>
    <col min="1537" max="1537" width="17.7109375" style="43" customWidth="1"/>
    <col min="1538" max="1539" width="16.85546875" style="43" customWidth="1"/>
    <col min="1540" max="1540" width="23.140625" style="43" customWidth="1"/>
    <col min="1541" max="1541" width="25.7109375" style="43" customWidth="1"/>
    <col min="1542" max="1542" width="22.85546875" style="43" customWidth="1"/>
    <col min="1543" max="1543" width="10.85546875" style="43" customWidth="1"/>
    <col min="1544" max="1776" width="9.140625" style="43"/>
    <col min="1777" max="1777" width="7.85546875" style="43" customWidth="1"/>
    <col min="1778" max="1778" width="8.85546875" style="43" customWidth="1"/>
    <col min="1779" max="1779" width="9.28515625" style="43" customWidth="1"/>
    <col min="1780" max="1780" width="16.28515625" style="43" customWidth="1"/>
    <col min="1781" max="1781" width="20.28515625" style="43" customWidth="1"/>
    <col min="1782" max="1782" width="17.42578125" style="43" customWidth="1"/>
    <col min="1783" max="1783" width="20.42578125" style="43" customWidth="1"/>
    <col min="1784" max="1784" width="25.28515625" style="43" customWidth="1"/>
    <col min="1785" max="1785" width="26.7109375" style="43" customWidth="1"/>
    <col min="1786" max="1786" width="14.28515625" style="43" customWidth="1"/>
    <col min="1787" max="1787" width="19" style="43" customWidth="1"/>
    <col min="1788" max="1788" width="18.140625" style="43" customWidth="1"/>
    <col min="1789" max="1789" width="19" style="43" customWidth="1"/>
    <col min="1790" max="1790" width="19.7109375" style="43" customWidth="1"/>
    <col min="1791" max="1791" width="17.85546875" style="43" customWidth="1"/>
    <col min="1792" max="1792" width="19.5703125" style="43" customWidth="1"/>
    <col min="1793" max="1793" width="17.7109375" style="43" customWidth="1"/>
    <col min="1794" max="1795" width="16.85546875" style="43" customWidth="1"/>
    <col min="1796" max="1796" width="23.140625" style="43" customWidth="1"/>
    <col min="1797" max="1797" width="25.7109375" style="43" customWidth="1"/>
    <col min="1798" max="1798" width="22.85546875" style="43" customWidth="1"/>
    <col min="1799" max="1799" width="10.85546875" style="43" customWidth="1"/>
    <col min="1800" max="2032" width="9.140625" style="43"/>
    <col min="2033" max="2033" width="7.85546875" style="43" customWidth="1"/>
    <col min="2034" max="2034" width="8.85546875" style="43" customWidth="1"/>
    <col min="2035" max="2035" width="9.28515625" style="43" customWidth="1"/>
    <col min="2036" max="2036" width="16.28515625" style="43" customWidth="1"/>
    <col min="2037" max="2037" width="20.28515625" style="43" customWidth="1"/>
    <col min="2038" max="2038" width="17.42578125" style="43" customWidth="1"/>
    <col min="2039" max="2039" width="20.42578125" style="43" customWidth="1"/>
    <col min="2040" max="2040" width="25.28515625" style="43" customWidth="1"/>
    <col min="2041" max="2041" width="26.7109375" style="43" customWidth="1"/>
    <col min="2042" max="2042" width="14.28515625" style="43" customWidth="1"/>
    <col min="2043" max="2043" width="19" style="43" customWidth="1"/>
    <col min="2044" max="2044" width="18.140625" style="43" customWidth="1"/>
    <col min="2045" max="2045" width="19" style="43" customWidth="1"/>
    <col min="2046" max="2046" width="19.7109375" style="43" customWidth="1"/>
    <col min="2047" max="2047" width="17.85546875" style="43" customWidth="1"/>
    <col min="2048" max="2048" width="19.5703125" style="43" customWidth="1"/>
    <col min="2049" max="2049" width="17.7109375" style="43" customWidth="1"/>
    <col min="2050" max="2051" width="16.85546875" style="43" customWidth="1"/>
    <col min="2052" max="2052" width="23.140625" style="43" customWidth="1"/>
    <col min="2053" max="2053" width="25.7109375" style="43" customWidth="1"/>
    <col min="2054" max="2054" width="22.85546875" style="43" customWidth="1"/>
    <col min="2055" max="2055" width="10.85546875" style="43" customWidth="1"/>
    <col min="2056" max="2288" width="9.140625" style="43"/>
    <col min="2289" max="2289" width="7.85546875" style="43" customWidth="1"/>
    <col min="2290" max="2290" width="8.85546875" style="43" customWidth="1"/>
    <col min="2291" max="2291" width="9.28515625" style="43" customWidth="1"/>
    <col min="2292" max="2292" width="16.28515625" style="43" customWidth="1"/>
    <col min="2293" max="2293" width="20.28515625" style="43" customWidth="1"/>
    <col min="2294" max="2294" width="17.42578125" style="43" customWidth="1"/>
    <col min="2295" max="2295" width="20.42578125" style="43" customWidth="1"/>
    <col min="2296" max="2296" width="25.28515625" style="43" customWidth="1"/>
    <col min="2297" max="2297" width="26.7109375" style="43" customWidth="1"/>
    <col min="2298" max="2298" width="14.28515625" style="43" customWidth="1"/>
    <col min="2299" max="2299" width="19" style="43" customWidth="1"/>
    <col min="2300" max="2300" width="18.140625" style="43" customWidth="1"/>
    <col min="2301" max="2301" width="19" style="43" customWidth="1"/>
    <col min="2302" max="2302" width="19.7109375" style="43" customWidth="1"/>
    <col min="2303" max="2303" width="17.85546875" style="43" customWidth="1"/>
    <col min="2304" max="2304" width="19.5703125" style="43" customWidth="1"/>
    <col min="2305" max="2305" width="17.7109375" style="43" customWidth="1"/>
    <col min="2306" max="2307" width="16.85546875" style="43" customWidth="1"/>
    <col min="2308" max="2308" width="23.140625" style="43" customWidth="1"/>
    <col min="2309" max="2309" width="25.7109375" style="43" customWidth="1"/>
    <col min="2310" max="2310" width="22.85546875" style="43" customWidth="1"/>
    <col min="2311" max="2311" width="10.85546875" style="43" customWidth="1"/>
    <col min="2312" max="2544" width="9.140625" style="43"/>
    <col min="2545" max="2545" width="7.85546875" style="43" customWidth="1"/>
    <col min="2546" max="2546" width="8.85546875" style="43" customWidth="1"/>
    <col min="2547" max="2547" width="9.28515625" style="43" customWidth="1"/>
    <col min="2548" max="2548" width="16.28515625" style="43" customWidth="1"/>
    <col min="2549" max="2549" width="20.28515625" style="43" customWidth="1"/>
    <col min="2550" max="2550" width="17.42578125" style="43" customWidth="1"/>
    <col min="2551" max="2551" width="20.42578125" style="43" customWidth="1"/>
    <col min="2552" max="2552" width="25.28515625" style="43" customWidth="1"/>
    <col min="2553" max="2553" width="26.7109375" style="43" customWidth="1"/>
    <col min="2554" max="2554" width="14.28515625" style="43" customWidth="1"/>
    <col min="2555" max="2555" width="19" style="43" customWidth="1"/>
    <col min="2556" max="2556" width="18.140625" style="43" customWidth="1"/>
    <col min="2557" max="2557" width="19" style="43" customWidth="1"/>
    <col min="2558" max="2558" width="19.7109375" style="43" customWidth="1"/>
    <col min="2559" max="2559" width="17.85546875" style="43" customWidth="1"/>
    <col min="2560" max="2560" width="19.5703125" style="43" customWidth="1"/>
    <col min="2561" max="2561" width="17.7109375" style="43" customWidth="1"/>
    <col min="2562" max="2563" width="16.85546875" style="43" customWidth="1"/>
    <col min="2564" max="2564" width="23.140625" style="43" customWidth="1"/>
    <col min="2565" max="2565" width="25.7109375" style="43" customWidth="1"/>
    <col min="2566" max="2566" width="22.85546875" style="43" customWidth="1"/>
    <col min="2567" max="2567" width="10.85546875" style="43" customWidth="1"/>
    <col min="2568" max="2800" width="9.140625" style="43"/>
    <col min="2801" max="2801" width="7.85546875" style="43" customWidth="1"/>
    <col min="2802" max="2802" width="8.85546875" style="43" customWidth="1"/>
    <col min="2803" max="2803" width="9.28515625" style="43" customWidth="1"/>
    <col min="2804" max="2804" width="16.28515625" style="43" customWidth="1"/>
    <col min="2805" max="2805" width="20.28515625" style="43" customWidth="1"/>
    <col min="2806" max="2806" width="17.42578125" style="43" customWidth="1"/>
    <col min="2807" max="2807" width="20.42578125" style="43" customWidth="1"/>
    <col min="2808" max="2808" width="25.28515625" style="43" customWidth="1"/>
    <col min="2809" max="2809" width="26.7109375" style="43" customWidth="1"/>
    <col min="2810" max="2810" width="14.28515625" style="43" customWidth="1"/>
    <col min="2811" max="2811" width="19" style="43" customWidth="1"/>
    <col min="2812" max="2812" width="18.140625" style="43" customWidth="1"/>
    <col min="2813" max="2813" width="19" style="43" customWidth="1"/>
    <col min="2814" max="2814" width="19.7109375" style="43" customWidth="1"/>
    <col min="2815" max="2815" width="17.85546875" style="43" customWidth="1"/>
    <col min="2816" max="2816" width="19.5703125" style="43" customWidth="1"/>
    <col min="2817" max="2817" width="17.7109375" style="43" customWidth="1"/>
    <col min="2818" max="2819" width="16.85546875" style="43" customWidth="1"/>
    <col min="2820" max="2820" width="23.140625" style="43" customWidth="1"/>
    <col min="2821" max="2821" width="25.7109375" style="43" customWidth="1"/>
    <col min="2822" max="2822" width="22.85546875" style="43" customWidth="1"/>
    <col min="2823" max="2823" width="10.85546875" style="43" customWidth="1"/>
    <col min="2824" max="3056" width="9.140625" style="43"/>
    <col min="3057" max="3057" width="7.85546875" style="43" customWidth="1"/>
    <col min="3058" max="3058" width="8.85546875" style="43" customWidth="1"/>
    <col min="3059" max="3059" width="9.28515625" style="43" customWidth="1"/>
    <col min="3060" max="3060" width="16.28515625" style="43" customWidth="1"/>
    <col min="3061" max="3061" width="20.28515625" style="43" customWidth="1"/>
    <col min="3062" max="3062" width="17.42578125" style="43" customWidth="1"/>
    <col min="3063" max="3063" width="20.42578125" style="43" customWidth="1"/>
    <col min="3064" max="3064" width="25.28515625" style="43" customWidth="1"/>
    <col min="3065" max="3065" width="26.7109375" style="43" customWidth="1"/>
    <col min="3066" max="3066" width="14.28515625" style="43" customWidth="1"/>
    <col min="3067" max="3067" width="19" style="43" customWidth="1"/>
    <col min="3068" max="3068" width="18.140625" style="43" customWidth="1"/>
    <col min="3069" max="3069" width="19" style="43" customWidth="1"/>
    <col min="3070" max="3070" width="19.7109375" style="43" customWidth="1"/>
    <col min="3071" max="3071" width="17.85546875" style="43" customWidth="1"/>
    <col min="3072" max="3072" width="19.5703125" style="43" customWidth="1"/>
    <col min="3073" max="3073" width="17.7109375" style="43" customWidth="1"/>
    <col min="3074" max="3075" width="16.85546875" style="43" customWidth="1"/>
    <col min="3076" max="3076" width="23.140625" style="43" customWidth="1"/>
    <col min="3077" max="3077" width="25.7109375" style="43" customWidth="1"/>
    <col min="3078" max="3078" width="22.85546875" style="43" customWidth="1"/>
    <col min="3079" max="3079" width="10.85546875" style="43" customWidth="1"/>
    <col min="3080" max="3312" width="9.140625" style="43"/>
    <col min="3313" max="3313" width="7.85546875" style="43" customWidth="1"/>
    <col min="3314" max="3314" width="8.85546875" style="43" customWidth="1"/>
    <col min="3315" max="3315" width="9.28515625" style="43" customWidth="1"/>
    <col min="3316" max="3316" width="16.28515625" style="43" customWidth="1"/>
    <col min="3317" max="3317" width="20.28515625" style="43" customWidth="1"/>
    <col min="3318" max="3318" width="17.42578125" style="43" customWidth="1"/>
    <col min="3319" max="3319" width="20.42578125" style="43" customWidth="1"/>
    <col min="3320" max="3320" width="25.28515625" style="43" customWidth="1"/>
    <col min="3321" max="3321" width="26.7109375" style="43" customWidth="1"/>
    <col min="3322" max="3322" width="14.28515625" style="43" customWidth="1"/>
    <col min="3323" max="3323" width="19" style="43" customWidth="1"/>
    <col min="3324" max="3324" width="18.140625" style="43" customWidth="1"/>
    <col min="3325" max="3325" width="19" style="43" customWidth="1"/>
    <col min="3326" max="3326" width="19.7109375" style="43" customWidth="1"/>
    <col min="3327" max="3327" width="17.85546875" style="43" customWidth="1"/>
    <col min="3328" max="3328" width="19.5703125" style="43" customWidth="1"/>
    <col min="3329" max="3329" width="17.7109375" style="43" customWidth="1"/>
    <col min="3330" max="3331" width="16.85546875" style="43" customWidth="1"/>
    <col min="3332" max="3332" width="23.140625" style="43" customWidth="1"/>
    <col min="3333" max="3333" width="25.7109375" style="43" customWidth="1"/>
    <col min="3334" max="3334" width="22.85546875" style="43" customWidth="1"/>
    <col min="3335" max="3335" width="10.85546875" style="43" customWidth="1"/>
    <col min="3336" max="3568" width="9.140625" style="43"/>
    <col min="3569" max="3569" width="7.85546875" style="43" customWidth="1"/>
    <col min="3570" max="3570" width="8.85546875" style="43" customWidth="1"/>
    <col min="3571" max="3571" width="9.28515625" style="43" customWidth="1"/>
    <col min="3572" max="3572" width="16.28515625" style="43" customWidth="1"/>
    <col min="3573" max="3573" width="20.28515625" style="43" customWidth="1"/>
    <col min="3574" max="3574" width="17.42578125" style="43" customWidth="1"/>
    <col min="3575" max="3575" width="20.42578125" style="43" customWidth="1"/>
    <col min="3576" max="3576" width="25.28515625" style="43" customWidth="1"/>
    <col min="3577" max="3577" width="26.7109375" style="43" customWidth="1"/>
    <col min="3578" max="3578" width="14.28515625" style="43" customWidth="1"/>
    <col min="3579" max="3579" width="19" style="43" customWidth="1"/>
    <col min="3580" max="3580" width="18.140625" style="43" customWidth="1"/>
    <col min="3581" max="3581" width="19" style="43" customWidth="1"/>
    <col min="3582" max="3582" width="19.7109375" style="43" customWidth="1"/>
    <col min="3583" max="3583" width="17.85546875" style="43" customWidth="1"/>
    <col min="3584" max="3584" width="19.5703125" style="43" customWidth="1"/>
    <col min="3585" max="3585" width="17.7109375" style="43" customWidth="1"/>
    <col min="3586" max="3587" width="16.85546875" style="43" customWidth="1"/>
    <col min="3588" max="3588" width="23.140625" style="43" customWidth="1"/>
    <col min="3589" max="3589" width="25.7109375" style="43" customWidth="1"/>
    <col min="3590" max="3590" width="22.85546875" style="43" customWidth="1"/>
    <col min="3591" max="3591" width="10.85546875" style="43" customWidth="1"/>
    <col min="3592" max="3824" width="9.140625" style="43"/>
    <col min="3825" max="3825" width="7.85546875" style="43" customWidth="1"/>
    <col min="3826" max="3826" width="8.85546875" style="43" customWidth="1"/>
    <col min="3827" max="3827" width="9.28515625" style="43" customWidth="1"/>
    <col min="3828" max="3828" width="16.28515625" style="43" customWidth="1"/>
    <col min="3829" max="3829" width="20.28515625" style="43" customWidth="1"/>
    <col min="3830" max="3830" width="17.42578125" style="43" customWidth="1"/>
    <col min="3831" max="3831" width="20.42578125" style="43" customWidth="1"/>
    <col min="3832" max="3832" width="25.28515625" style="43" customWidth="1"/>
    <col min="3833" max="3833" width="26.7109375" style="43" customWidth="1"/>
    <col min="3834" max="3834" width="14.28515625" style="43" customWidth="1"/>
    <col min="3835" max="3835" width="19" style="43" customWidth="1"/>
    <col min="3836" max="3836" width="18.140625" style="43" customWidth="1"/>
    <col min="3837" max="3837" width="19" style="43" customWidth="1"/>
    <col min="3838" max="3838" width="19.7109375" style="43" customWidth="1"/>
    <col min="3839" max="3839" width="17.85546875" style="43" customWidth="1"/>
    <col min="3840" max="3840" width="19.5703125" style="43" customWidth="1"/>
    <col min="3841" max="3841" width="17.7109375" style="43" customWidth="1"/>
    <col min="3842" max="3843" width="16.85546875" style="43" customWidth="1"/>
    <col min="3844" max="3844" width="23.140625" style="43" customWidth="1"/>
    <col min="3845" max="3845" width="25.7109375" style="43" customWidth="1"/>
    <col min="3846" max="3846" width="22.85546875" style="43" customWidth="1"/>
    <col min="3847" max="3847" width="10.85546875" style="43" customWidth="1"/>
    <col min="3848" max="4080" width="9.140625" style="43"/>
    <col min="4081" max="4081" width="7.85546875" style="43" customWidth="1"/>
    <col min="4082" max="4082" width="8.85546875" style="43" customWidth="1"/>
    <col min="4083" max="4083" width="9.28515625" style="43" customWidth="1"/>
    <col min="4084" max="4084" width="16.28515625" style="43" customWidth="1"/>
    <col min="4085" max="4085" width="20.28515625" style="43" customWidth="1"/>
    <col min="4086" max="4086" width="17.42578125" style="43" customWidth="1"/>
    <col min="4087" max="4087" width="20.42578125" style="43" customWidth="1"/>
    <col min="4088" max="4088" width="25.28515625" style="43" customWidth="1"/>
    <col min="4089" max="4089" width="26.7109375" style="43" customWidth="1"/>
    <col min="4090" max="4090" width="14.28515625" style="43" customWidth="1"/>
    <col min="4091" max="4091" width="19" style="43" customWidth="1"/>
    <col min="4092" max="4092" width="18.140625" style="43" customWidth="1"/>
    <col min="4093" max="4093" width="19" style="43" customWidth="1"/>
    <col min="4094" max="4094" width="19.7109375" style="43" customWidth="1"/>
    <col min="4095" max="4095" width="17.85546875" style="43" customWidth="1"/>
    <col min="4096" max="4096" width="19.5703125" style="43" customWidth="1"/>
    <col min="4097" max="4097" width="17.7109375" style="43" customWidth="1"/>
    <col min="4098" max="4099" width="16.85546875" style="43" customWidth="1"/>
    <col min="4100" max="4100" width="23.140625" style="43" customWidth="1"/>
    <col min="4101" max="4101" width="25.7109375" style="43" customWidth="1"/>
    <col min="4102" max="4102" width="22.85546875" style="43" customWidth="1"/>
    <col min="4103" max="4103" width="10.85546875" style="43" customWidth="1"/>
    <col min="4104" max="4336" width="9.140625" style="43"/>
    <col min="4337" max="4337" width="7.85546875" style="43" customWidth="1"/>
    <col min="4338" max="4338" width="8.85546875" style="43" customWidth="1"/>
    <col min="4339" max="4339" width="9.28515625" style="43" customWidth="1"/>
    <col min="4340" max="4340" width="16.28515625" style="43" customWidth="1"/>
    <col min="4341" max="4341" width="20.28515625" style="43" customWidth="1"/>
    <col min="4342" max="4342" width="17.42578125" style="43" customWidth="1"/>
    <col min="4343" max="4343" width="20.42578125" style="43" customWidth="1"/>
    <col min="4344" max="4344" width="25.28515625" style="43" customWidth="1"/>
    <col min="4345" max="4345" width="26.7109375" style="43" customWidth="1"/>
    <col min="4346" max="4346" width="14.28515625" style="43" customWidth="1"/>
    <col min="4347" max="4347" width="19" style="43" customWidth="1"/>
    <col min="4348" max="4348" width="18.140625" style="43" customWidth="1"/>
    <col min="4349" max="4349" width="19" style="43" customWidth="1"/>
    <col min="4350" max="4350" width="19.7109375" style="43" customWidth="1"/>
    <col min="4351" max="4351" width="17.85546875" style="43" customWidth="1"/>
    <col min="4352" max="4352" width="19.5703125" style="43" customWidth="1"/>
    <col min="4353" max="4353" width="17.7109375" style="43" customWidth="1"/>
    <col min="4354" max="4355" width="16.85546875" style="43" customWidth="1"/>
    <col min="4356" max="4356" width="23.140625" style="43" customWidth="1"/>
    <col min="4357" max="4357" width="25.7109375" style="43" customWidth="1"/>
    <col min="4358" max="4358" width="22.85546875" style="43" customWidth="1"/>
    <col min="4359" max="4359" width="10.85546875" style="43" customWidth="1"/>
    <col min="4360" max="4592" width="9.140625" style="43"/>
    <col min="4593" max="4593" width="7.85546875" style="43" customWidth="1"/>
    <col min="4594" max="4594" width="8.85546875" style="43" customWidth="1"/>
    <col min="4595" max="4595" width="9.28515625" style="43" customWidth="1"/>
    <col min="4596" max="4596" width="16.28515625" style="43" customWidth="1"/>
    <col min="4597" max="4597" width="20.28515625" style="43" customWidth="1"/>
    <col min="4598" max="4598" width="17.42578125" style="43" customWidth="1"/>
    <col min="4599" max="4599" width="20.42578125" style="43" customWidth="1"/>
    <col min="4600" max="4600" width="25.28515625" style="43" customWidth="1"/>
    <col min="4601" max="4601" width="26.7109375" style="43" customWidth="1"/>
    <col min="4602" max="4602" width="14.28515625" style="43" customWidth="1"/>
    <col min="4603" max="4603" width="19" style="43" customWidth="1"/>
    <col min="4604" max="4604" width="18.140625" style="43" customWidth="1"/>
    <col min="4605" max="4605" width="19" style="43" customWidth="1"/>
    <col min="4606" max="4606" width="19.7109375" style="43" customWidth="1"/>
    <col min="4607" max="4607" width="17.85546875" style="43" customWidth="1"/>
    <col min="4608" max="4608" width="19.5703125" style="43" customWidth="1"/>
    <col min="4609" max="4609" width="17.7109375" style="43" customWidth="1"/>
    <col min="4610" max="4611" width="16.85546875" style="43" customWidth="1"/>
    <col min="4612" max="4612" width="23.140625" style="43" customWidth="1"/>
    <col min="4613" max="4613" width="25.7109375" style="43" customWidth="1"/>
    <col min="4614" max="4614" width="22.85546875" style="43" customWidth="1"/>
    <col min="4615" max="4615" width="10.85546875" style="43" customWidth="1"/>
    <col min="4616" max="4848" width="9.140625" style="43"/>
    <col min="4849" max="4849" width="7.85546875" style="43" customWidth="1"/>
    <col min="4850" max="4850" width="8.85546875" style="43" customWidth="1"/>
    <col min="4851" max="4851" width="9.28515625" style="43" customWidth="1"/>
    <col min="4852" max="4852" width="16.28515625" style="43" customWidth="1"/>
    <col min="4853" max="4853" width="20.28515625" style="43" customWidth="1"/>
    <col min="4854" max="4854" width="17.42578125" style="43" customWidth="1"/>
    <col min="4855" max="4855" width="20.42578125" style="43" customWidth="1"/>
    <col min="4856" max="4856" width="25.28515625" style="43" customWidth="1"/>
    <col min="4857" max="4857" width="26.7109375" style="43" customWidth="1"/>
    <col min="4858" max="4858" width="14.28515625" style="43" customWidth="1"/>
    <col min="4859" max="4859" width="19" style="43" customWidth="1"/>
    <col min="4860" max="4860" width="18.140625" style="43" customWidth="1"/>
    <col min="4861" max="4861" width="19" style="43" customWidth="1"/>
    <col min="4862" max="4862" width="19.7109375" style="43" customWidth="1"/>
    <col min="4863" max="4863" width="17.85546875" style="43" customWidth="1"/>
    <col min="4864" max="4864" width="19.5703125" style="43" customWidth="1"/>
    <col min="4865" max="4865" width="17.7109375" style="43" customWidth="1"/>
    <col min="4866" max="4867" width="16.85546875" style="43" customWidth="1"/>
    <col min="4868" max="4868" width="23.140625" style="43" customWidth="1"/>
    <col min="4869" max="4869" width="25.7109375" style="43" customWidth="1"/>
    <col min="4870" max="4870" width="22.85546875" style="43" customWidth="1"/>
    <col min="4871" max="4871" width="10.85546875" style="43" customWidth="1"/>
    <col min="4872" max="5104" width="9.140625" style="43"/>
    <col min="5105" max="5105" width="7.85546875" style="43" customWidth="1"/>
    <col min="5106" max="5106" width="8.85546875" style="43" customWidth="1"/>
    <col min="5107" max="5107" width="9.28515625" style="43" customWidth="1"/>
    <col min="5108" max="5108" width="16.28515625" style="43" customWidth="1"/>
    <col min="5109" max="5109" width="20.28515625" style="43" customWidth="1"/>
    <col min="5110" max="5110" width="17.42578125" style="43" customWidth="1"/>
    <col min="5111" max="5111" width="20.42578125" style="43" customWidth="1"/>
    <col min="5112" max="5112" width="25.28515625" style="43" customWidth="1"/>
    <col min="5113" max="5113" width="26.7109375" style="43" customWidth="1"/>
    <col min="5114" max="5114" width="14.28515625" style="43" customWidth="1"/>
    <col min="5115" max="5115" width="19" style="43" customWidth="1"/>
    <col min="5116" max="5116" width="18.140625" style="43" customWidth="1"/>
    <col min="5117" max="5117" width="19" style="43" customWidth="1"/>
    <col min="5118" max="5118" width="19.7109375" style="43" customWidth="1"/>
    <col min="5119" max="5119" width="17.85546875" style="43" customWidth="1"/>
    <col min="5120" max="5120" width="19.5703125" style="43" customWidth="1"/>
    <col min="5121" max="5121" width="17.7109375" style="43" customWidth="1"/>
    <col min="5122" max="5123" width="16.85546875" style="43" customWidth="1"/>
    <col min="5124" max="5124" width="23.140625" style="43" customWidth="1"/>
    <col min="5125" max="5125" width="25.7109375" style="43" customWidth="1"/>
    <col min="5126" max="5126" width="22.85546875" style="43" customWidth="1"/>
    <col min="5127" max="5127" width="10.85546875" style="43" customWidth="1"/>
    <col min="5128" max="5360" width="9.140625" style="43"/>
    <col min="5361" max="5361" width="7.85546875" style="43" customWidth="1"/>
    <col min="5362" max="5362" width="8.85546875" style="43" customWidth="1"/>
    <col min="5363" max="5363" width="9.28515625" style="43" customWidth="1"/>
    <col min="5364" max="5364" width="16.28515625" style="43" customWidth="1"/>
    <col min="5365" max="5365" width="20.28515625" style="43" customWidth="1"/>
    <col min="5366" max="5366" width="17.42578125" style="43" customWidth="1"/>
    <col min="5367" max="5367" width="20.42578125" style="43" customWidth="1"/>
    <col min="5368" max="5368" width="25.28515625" style="43" customWidth="1"/>
    <col min="5369" max="5369" width="26.7109375" style="43" customWidth="1"/>
    <col min="5370" max="5370" width="14.28515625" style="43" customWidth="1"/>
    <col min="5371" max="5371" width="19" style="43" customWidth="1"/>
    <col min="5372" max="5372" width="18.140625" style="43" customWidth="1"/>
    <col min="5373" max="5373" width="19" style="43" customWidth="1"/>
    <col min="5374" max="5374" width="19.7109375" style="43" customWidth="1"/>
    <col min="5375" max="5375" width="17.85546875" style="43" customWidth="1"/>
    <col min="5376" max="5376" width="19.5703125" style="43" customWidth="1"/>
    <col min="5377" max="5377" width="17.7109375" style="43" customWidth="1"/>
    <col min="5378" max="5379" width="16.85546875" style="43" customWidth="1"/>
    <col min="5380" max="5380" width="23.140625" style="43" customWidth="1"/>
    <col min="5381" max="5381" width="25.7109375" style="43" customWidth="1"/>
    <col min="5382" max="5382" width="22.85546875" style="43" customWidth="1"/>
    <col min="5383" max="5383" width="10.85546875" style="43" customWidth="1"/>
    <col min="5384" max="5616" width="9.140625" style="43"/>
    <col min="5617" max="5617" width="7.85546875" style="43" customWidth="1"/>
    <col min="5618" max="5618" width="8.85546875" style="43" customWidth="1"/>
    <col min="5619" max="5619" width="9.28515625" style="43" customWidth="1"/>
    <col min="5620" max="5620" width="16.28515625" style="43" customWidth="1"/>
    <col min="5621" max="5621" width="20.28515625" style="43" customWidth="1"/>
    <col min="5622" max="5622" width="17.42578125" style="43" customWidth="1"/>
    <col min="5623" max="5623" width="20.42578125" style="43" customWidth="1"/>
    <col min="5624" max="5624" width="25.28515625" style="43" customWidth="1"/>
    <col min="5625" max="5625" width="26.7109375" style="43" customWidth="1"/>
    <col min="5626" max="5626" width="14.28515625" style="43" customWidth="1"/>
    <col min="5627" max="5627" width="19" style="43" customWidth="1"/>
    <col min="5628" max="5628" width="18.140625" style="43" customWidth="1"/>
    <col min="5629" max="5629" width="19" style="43" customWidth="1"/>
    <col min="5630" max="5630" width="19.7109375" style="43" customWidth="1"/>
    <col min="5631" max="5631" width="17.85546875" style="43" customWidth="1"/>
    <col min="5632" max="5632" width="19.5703125" style="43" customWidth="1"/>
    <col min="5633" max="5633" width="17.7109375" style="43" customWidth="1"/>
    <col min="5634" max="5635" width="16.85546875" style="43" customWidth="1"/>
    <col min="5636" max="5636" width="23.140625" style="43" customWidth="1"/>
    <col min="5637" max="5637" width="25.7109375" style="43" customWidth="1"/>
    <col min="5638" max="5638" width="22.85546875" style="43" customWidth="1"/>
    <col min="5639" max="5639" width="10.85546875" style="43" customWidth="1"/>
    <col min="5640" max="5872" width="9.140625" style="43"/>
    <col min="5873" max="5873" width="7.85546875" style="43" customWidth="1"/>
    <col min="5874" max="5874" width="8.85546875" style="43" customWidth="1"/>
    <col min="5875" max="5875" width="9.28515625" style="43" customWidth="1"/>
    <col min="5876" max="5876" width="16.28515625" style="43" customWidth="1"/>
    <col min="5877" max="5877" width="20.28515625" style="43" customWidth="1"/>
    <col min="5878" max="5878" width="17.42578125" style="43" customWidth="1"/>
    <col min="5879" max="5879" width="20.42578125" style="43" customWidth="1"/>
    <col min="5880" max="5880" width="25.28515625" style="43" customWidth="1"/>
    <col min="5881" max="5881" width="26.7109375" style="43" customWidth="1"/>
    <col min="5882" max="5882" width="14.28515625" style="43" customWidth="1"/>
    <col min="5883" max="5883" width="19" style="43" customWidth="1"/>
    <col min="5884" max="5884" width="18.140625" style="43" customWidth="1"/>
    <col min="5885" max="5885" width="19" style="43" customWidth="1"/>
    <col min="5886" max="5886" width="19.7109375" style="43" customWidth="1"/>
    <col min="5887" max="5887" width="17.85546875" style="43" customWidth="1"/>
    <col min="5888" max="5888" width="19.5703125" style="43" customWidth="1"/>
    <col min="5889" max="5889" width="17.7109375" style="43" customWidth="1"/>
    <col min="5890" max="5891" width="16.85546875" style="43" customWidth="1"/>
    <col min="5892" max="5892" width="23.140625" style="43" customWidth="1"/>
    <col min="5893" max="5893" width="25.7109375" style="43" customWidth="1"/>
    <col min="5894" max="5894" width="22.85546875" style="43" customWidth="1"/>
    <col min="5895" max="5895" width="10.85546875" style="43" customWidth="1"/>
    <col min="5896" max="6128" width="9.140625" style="43"/>
    <col min="6129" max="6129" width="7.85546875" style="43" customWidth="1"/>
    <col min="6130" max="6130" width="8.85546875" style="43" customWidth="1"/>
    <col min="6131" max="6131" width="9.28515625" style="43" customWidth="1"/>
    <col min="6132" max="6132" width="16.28515625" style="43" customWidth="1"/>
    <col min="6133" max="6133" width="20.28515625" style="43" customWidth="1"/>
    <col min="6134" max="6134" width="17.42578125" style="43" customWidth="1"/>
    <col min="6135" max="6135" width="20.42578125" style="43" customWidth="1"/>
    <col min="6136" max="6136" width="25.28515625" style="43" customWidth="1"/>
    <col min="6137" max="6137" width="26.7109375" style="43" customWidth="1"/>
    <col min="6138" max="6138" width="14.28515625" style="43" customWidth="1"/>
    <col min="6139" max="6139" width="19" style="43" customWidth="1"/>
    <col min="6140" max="6140" width="18.140625" style="43" customWidth="1"/>
    <col min="6141" max="6141" width="19" style="43" customWidth="1"/>
    <col min="6142" max="6142" width="19.7109375" style="43" customWidth="1"/>
    <col min="6143" max="6143" width="17.85546875" style="43" customWidth="1"/>
    <col min="6144" max="6144" width="19.5703125" style="43" customWidth="1"/>
    <col min="6145" max="6145" width="17.7109375" style="43" customWidth="1"/>
    <col min="6146" max="6147" width="16.85546875" style="43" customWidth="1"/>
    <col min="6148" max="6148" width="23.140625" style="43" customWidth="1"/>
    <col min="6149" max="6149" width="25.7109375" style="43" customWidth="1"/>
    <col min="6150" max="6150" width="22.85546875" style="43" customWidth="1"/>
    <col min="6151" max="6151" width="10.85546875" style="43" customWidth="1"/>
    <col min="6152" max="6384" width="9.140625" style="43"/>
    <col min="6385" max="6385" width="7.85546875" style="43" customWidth="1"/>
    <col min="6386" max="6386" width="8.85546875" style="43" customWidth="1"/>
    <col min="6387" max="6387" width="9.28515625" style="43" customWidth="1"/>
    <col min="6388" max="6388" width="16.28515625" style="43" customWidth="1"/>
    <col min="6389" max="6389" width="20.28515625" style="43" customWidth="1"/>
    <col min="6390" max="6390" width="17.42578125" style="43" customWidth="1"/>
    <col min="6391" max="6391" width="20.42578125" style="43" customWidth="1"/>
    <col min="6392" max="6392" width="25.28515625" style="43" customWidth="1"/>
    <col min="6393" max="6393" width="26.7109375" style="43" customWidth="1"/>
    <col min="6394" max="6394" width="14.28515625" style="43" customWidth="1"/>
    <col min="6395" max="6395" width="19" style="43" customWidth="1"/>
    <col min="6396" max="6396" width="18.140625" style="43" customWidth="1"/>
    <col min="6397" max="6397" width="19" style="43" customWidth="1"/>
    <col min="6398" max="6398" width="19.7109375" style="43" customWidth="1"/>
    <col min="6399" max="6399" width="17.85546875" style="43" customWidth="1"/>
    <col min="6400" max="6400" width="19.5703125" style="43" customWidth="1"/>
    <col min="6401" max="6401" width="17.7109375" style="43" customWidth="1"/>
    <col min="6402" max="6403" width="16.85546875" style="43" customWidth="1"/>
    <col min="6404" max="6404" width="23.140625" style="43" customWidth="1"/>
    <col min="6405" max="6405" width="25.7109375" style="43" customWidth="1"/>
    <col min="6406" max="6406" width="22.85546875" style="43" customWidth="1"/>
    <col min="6407" max="6407" width="10.85546875" style="43" customWidth="1"/>
    <col min="6408" max="6640" width="9.140625" style="43"/>
    <col min="6641" max="6641" width="7.85546875" style="43" customWidth="1"/>
    <col min="6642" max="6642" width="8.85546875" style="43" customWidth="1"/>
    <col min="6643" max="6643" width="9.28515625" style="43" customWidth="1"/>
    <col min="6644" max="6644" width="16.28515625" style="43" customWidth="1"/>
    <col min="6645" max="6645" width="20.28515625" style="43" customWidth="1"/>
    <col min="6646" max="6646" width="17.42578125" style="43" customWidth="1"/>
    <col min="6647" max="6647" width="20.42578125" style="43" customWidth="1"/>
    <col min="6648" max="6648" width="25.28515625" style="43" customWidth="1"/>
    <col min="6649" max="6649" width="26.7109375" style="43" customWidth="1"/>
    <col min="6650" max="6650" width="14.28515625" style="43" customWidth="1"/>
    <col min="6651" max="6651" width="19" style="43" customWidth="1"/>
    <col min="6652" max="6652" width="18.140625" style="43" customWidth="1"/>
    <col min="6653" max="6653" width="19" style="43" customWidth="1"/>
    <col min="6654" max="6654" width="19.7109375" style="43" customWidth="1"/>
    <col min="6655" max="6655" width="17.85546875" style="43" customWidth="1"/>
    <col min="6656" max="6656" width="19.5703125" style="43" customWidth="1"/>
    <col min="6657" max="6657" width="17.7109375" style="43" customWidth="1"/>
    <col min="6658" max="6659" width="16.85546875" style="43" customWidth="1"/>
    <col min="6660" max="6660" width="23.140625" style="43" customWidth="1"/>
    <col min="6661" max="6661" width="25.7109375" style="43" customWidth="1"/>
    <col min="6662" max="6662" width="22.85546875" style="43" customWidth="1"/>
    <col min="6663" max="6663" width="10.85546875" style="43" customWidth="1"/>
    <col min="6664" max="6896" width="9.140625" style="43"/>
    <col min="6897" max="6897" width="7.85546875" style="43" customWidth="1"/>
    <col min="6898" max="6898" width="8.85546875" style="43" customWidth="1"/>
    <col min="6899" max="6899" width="9.28515625" style="43" customWidth="1"/>
    <col min="6900" max="6900" width="16.28515625" style="43" customWidth="1"/>
    <col min="6901" max="6901" width="20.28515625" style="43" customWidth="1"/>
    <col min="6902" max="6902" width="17.42578125" style="43" customWidth="1"/>
    <col min="6903" max="6903" width="20.42578125" style="43" customWidth="1"/>
    <col min="6904" max="6904" width="25.28515625" style="43" customWidth="1"/>
    <col min="6905" max="6905" width="26.7109375" style="43" customWidth="1"/>
    <col min="6906" max="6906" width="14.28515625" style="43" customWidth="1"/>
    <col min="6907" max="6907" width="19" style="43" customWidth="1"/>
    <col min="6908" max="6908" width="18.140625" style="43" customWidth="1"/>
    <col min="6909" max="6909" width="19" style="43" customWidth="1"/>
    <col min="6910" max="6910" width="19.7109375" style="43" customWidth="1"/>
    <col min="6911" max="6911" width="17.85546875" style="43" customWidth="1"/>
    <col min="6912" max="6912" width="19.5703125" style="43" customWidth="1"/>
    <col min="6913" max="6913" width="17.7109375" style="43" customWidth="1"/>
    <col min="6914" max="6915" width="16.85546875" style="43" customWidth="1"/>
    <col min="6916" max="6916" width="23.140625" style="43" customWidth="1"/>
    <col min="6917" max="6917" width="25.7109375" style="43" customWidth="1"/>
    <col min="6918" max="6918" width="22.85546875" style="43" customWidth="1"/>
    <col min="6919" max="6919" width="10.85546875" style="43" customWidth="1"/>
    <col min="6920" max="7152" width="9.140625" style="43"/>
    <col min="7153" max="7153" width="7.85546875" style="43" customWidth="1"/>
    <col min="7154" max="7154" width="8.85546875" style="43" customWidth="1"/>
    <col min="7155" max="7155" width="9.28515625" style="43" customWidth="1"/>
    <col min="7156" max="7156" width="16.28515625" style="43" customWidth="1"/>
    <col min="7157" max="7157" width="20.28515625" style="43" customWidth="1"/>
    <col min="7158" max="7158" width="17.42578125" style="43" customWidth="1"/>
    <col min="7159" max="7159" width="20.42578125" style="43" customWidth="1"/>
    <col min="7160" max="7160" width="25.28515625" style="43" customWidth="1"/>
    <col min="7161" max="7161" width="26.7109375" style="43" customWidth="1"/>
    <col min="7162" max="7162" width="14.28515625" style="43" customWidth="1"/>
    <col min="7163" max="7163" width="19" style="43" customWidth="1"/>
    <col min="7164" max="7164" width="18.140625" style="43" customWidth="1"/>
    <col min="7165" max="7165" width="19" style="43" customWidth="1"/>
    <col min="7166" max="7166" width="19.7109375" style="43" customWidth="1"/>
    <col min="7167" max="7167" width="17.85546875" style="43" customWidth="1"/>
    <col min="7168" max="7168" width="19.5703125" style="43" customWidth="1"/>
    <col min="7169" max="7169" width="17.7109375" style="43" customWidth="1"/>
    <col min="7170" max="7171" width="16.85546875" style="43" customWidth="1"/>
    <col min="7172" max="7172" width="23.140625" style="43" customWidth="1"/>
    <col min="7173" max="7173" width="25.7109375" style="43" customWidth="1"/>
    <col min="7174" max="7174" width="22.85546875" style="43" customWidth="1"/>
    <col min="7175" max="7175" width="10.85546875" style="43" customWidth="1"/>
    <col min="7176" max="7408" width="9.140625" style="43"/>
    <col min="7409" max="7409" width="7.85546875" style="43" customWidth="1"/>
    <col min="7410" max="7410" width="8.85546875" style="43" customWidth="1"/>
    <col min="7411" max="7411" width="9.28515625" style="43" customWidth="1"/>
    <col min="7412" max="7412" width="16.28515625" style="43" customWidth="1"/>
    <col min="7413" max="7413" width="20.28515625" style="43" customWidth="1"/>
    <col min="7414" max="7414" width="17.42578125" style="43" customWidth="1"/>
    <col min="7415" max="7415" width="20.42578125" style="43" customWidth="1"/>
    <col min="7416" max="7416" width="25.28515625" style="43" customWidth="1"/>
    <col min="7417" max="7417" width="26.7109375" style="43" customWidth="1"/>
    <col min="7418" max="7418" width="14.28515625" style="43" customWidth="1"/>
    <col min="7419" max="7419" width="19" style="43" customWidth="1"/>
    <col min="7420" max="7420" width="18.140625" style="43" customWidth="1"/>
    <col min="7421" max="7421" width="19" style="43" customWidth="1"/>
    <col min="7422" max="7422" width="19.7109375" style="43" customWidth="1"/>
    <col min="7423" max="7423" width="17.85546875" style="43" customWidth="1"/>
    <col min="7424" max="7424" width="19.5703125" style="43" customWidth="1"/>
    <col min="7425" max="7425" width="17.7109375" style="43" customWidth="1"/>
    <col min="7426" max="7427" width="16.85546875" style="43" customWidth="1"/>
    <col min="7428" max="7428" width="23.140625" style="43" customWidth="1"/>
    <col min="7429" max="7429" width="25.7109375" style="43" customWidth="1"/>
    <col min="7430" max="7430" width="22.85546875" style="43" customWidth="1"/>
    <col min="7431" max="7431" width="10.85546875" style="43" customWidth="1"/>
    <col min="7432" max="7664" width="9.140625" style="43"/>
    <col min="7665" max="7665" width="7.85546875" style="43" customWidth="1"/>
    <col min="7666" max="7666" width="8.85546875" style="43" customWidth="1"/>
    <col min="7667" max="7667" width="9.28515625" style="43" customWidth="1"/>
    <col min="7668" max="7668" width="16.28515625" style="43" customWidth="1"/>
    <col min="7669" max="7669" width="20.28515625" style="43" customWidth="1"/>
    <col min="7670" max="7670" width="17.42578125" style="43" customWidth="1"/>
    <col min="7671" max="7671" width="20.42578125" style="43" customWidth="1"/>
    <col min="7672" max="7672" width="25.28515625" style="43" customWidth="1"/>
    <col min="7673" max="7673" width="26.7109375" style="43" customWidth="1"/>
    <col min="7674" max="7674" width="14.28515625" style="43" customWidth="1"/>
    <col min="7675" max="7675" width="19" style="43" customWidth="1"/>
    <col min="7676" max="7676" width="18.140625" style="43" customWidth="1"/>
    <col min="7677" max="7677" width="19" style="43" customWidth="1"/>
    <col min="7678" max="7678" width="19.7109375" style="43" customWidth="1"/>
    <col min="7679" max="7679" width="17.85546875" style="43" customWidth="1"/>
    <col min="7680" max="7680" width="19.5703125" style="43" customWidth="1"/>
    <col min="7681" max="7681" width="17.7109375" style="43" customWidth="1"/>
    <col min="7682" max="7683" width="16.85546875" style="43" customWidth="1"/>
    <col min="7684" max="7684" width="23.140625" style="43" customWidth="1"/>
    <col min="7685" max="7685" width="25.7109375" style="43" customWidth="1"/>
    <col min="7686" max="7686" width="22.85546875" style="43" customWidth="1"/>
    <col min="7687" max="7687" width="10.85546875" style="43" customWidth="1"/>
    <col min="7688" max="7920" width="9.140625" style="43"/>
    <col min="7921" max="7921" width="7.85546875" style="43" customWidth="1"/>
    <col min="7922" max="7922" width="8.85546875" style="43" customWidth="1"/>
    <col min="7923" max="7923" width="9.28515625" style="43" customWidth="1"/>
    <col min="7924" max="7924" width="16.28515625" style="43" customWidth="1"/>
    <col min="7925" max="7925" width="20.28515625" style="43" customWidth="1"/>
    <col min="7926" max="7926" width="17.42578125" style="43" customWidth="1"/>
    <col min="7927" max="7927" width="20.42578125" style="43" customWidth="1"/>
    <col min="7928" max="7928" width="25.28515625" style="43" customWidth="1"/>
    <col min="7929" max="7929" width="26.7109375" style="43" customWidth="1"/>
    <col min="7930" max="7930" width="14.28515625" style="43" customWidth="1"/>
    <col min="7931" max="7931" width="19" style="43" customWidth="1"/>
    <col min="7932" max="7932" width="18.140625" style="43" customWidth="1"/>
    <col min="7933" max="7933" width="19" style="43" customWidth="1"/>
    <col min="7934" max="7934" width="19.7109375" style="43" customWidth="1"/>
    <col min="7935" max="7935" width="17.85546875" style="43" customWidth="1"/>
    <col min="7936" max="7936" width="19.5703125" style="43" customWidth="1"/>
    <col min="7937" max="7937" width="17.7109375" style="43" customWidth="1"/>
    <col min="7938" max="7939" width="16.85546875" style="43" customWidth="1"/>
    <col min="7940" max="7940" width="23.140625" style="43" customWidth="1"/>
    <col min="7941" max="7941" width="25.7109375" style="43" customWidth="1"/>
    <col min="7942" max="7942" width="22.85546875" style="43" customWidth="1"/>
    <col min="7943" max="7943" width="10.85546875" style="43" customWidth="1"/>
    <col min="7944" max="8176" width="9.140625" style="43"/>
    <col min="8177" max="8177" width="7.85546875" style="43" customWidth="1"/>
    <col min="8178" max="8178" width="8.85546875" style="43" customWidth="1"/>
    <col min="8179" max="8179" width="9.28515625" style="43" customWidth="1"/>
    <col min="8180" max="8180" width="16.28515625" style="43" customWidth="1"/>
    <col min="8181" max="8181" width="20.28515625" style="43" customWidth="1"/>
    <col min="8182" max="8182" width="17.42578125" style="43" customWidth="1"/>
    <col min="8183" max="8183" width="20.42578125" style="43" customWidth="1"/>
    <col min="8184" max="8184" width="25.28515625" style="43" customWidth="1"/>
    <col min="8185" max="8185" width="26.7109375" style="43" customWidth="1"/>
    <col min="8186" max="8186" width="14.28515625" style="43" customWidth="1"/>
    <col min="8187" max="8187" width="19" style="43" customWidth="1"/>
    <col min="8188" max="8188" width="18.140625" style="43" customWidth="1"/>
    <col min="8189" max="8189" width="19" style="43" customWidth="1"/>
    <col min="8190" max="8190" width="19.7109375" style="43" customWidth="1"/>
    <col min="8191" max="8191" width="17.85546875" style="43" customWidth="1"/>
    <col min="8192" max="8192" width="19.5703125" style="43" customWidth="1"/>
    <col min="8193" max="8193" width="17.7109375" style="43" customWidth="1"/>
    <col min="8194" max="8195" width="16.85546875" style="43" customWidth="1"/>
    <col min="8196" max="8196" width="23.140625" style="43" customWidth="1"/>
    <col min="8197" max="8197" width="25.7109375" style="43" customWidth="1"/>
    <col min="8198" max="8198" width="22.85546875" style="43" customWidth="1"/>
    <col min="8199" max="8199" width="10.85546875" style="43" customWidth="1"/>
    <col min="8200" max="8432" width="9.140625" style="43"/>
    <col min="8433" max="8433" width="7.85546875" style="43" customWidth="1"/>
    <col min="8434" max="8434" width="8.85546875" style="43" customWidth="1"/>
    <col min="8435" max="8435" width="9.28515625" style="43" customWidth="1"/>
    <col min="8436" max="8436" width="16.28515625" style="43" customWidth="1"/>
    <col min="8437" max="8437" width="20.28515625" style="43" customWidth="1"/>
    <col min="8438" max="8438" width="17.42578125" style="43" customWidth="1"/>
    <col min="8439" max="8439" width="20.42578125" style="43" customWidth="1"/>
    <col min="8440" max="8440" width="25.28515625" style="43" customWidth="1"/>
    <col min="8441" max="8441" width="26.7109375" style="43" customWidth="1"/>
    <col min="8442" max="8442" width="14.28515625" style="43" customWidth="1"/>
    <col min="8443" max="8443" width="19" style="43" customWidth="1"/>
    <col min="8444" max="8444" width="18.140625" style="43" customWidth="1"/>
    <col min="8445" max="8445" width="19" style="43" customWidth="1"/>
    <col min="8446" max="8446" width="19.7109375" style="43" customWidth="1"/>
    <col min="8447" max="8447" width="17.85546875" style="43" customWidth="1"/>
    <col min="8448" max="8448" width="19.5703125" style="43" customWidth="1"/>
    <col min="8449" max="8449" width="17.7109375" style="43" customWidth="1"/>
    <col min="8450" max="8451" width="16.85546875" style="43" customWidth="1"/>
    <col min="8452" max="8452" width="23.140625" style="43" customWidth="1"/>
    <col min="8453" max="8453" width="25.7109375" style="43" customWidth="1"/>
    <col min="8454" max="8454" width="22.85546875" style="43" customWidth="1"/>
    <col min="8455" max="8455" width="10.85546875" style="43" customWidth="1"/>
    <col min="8456" max="8688" width="9.140625" style="43"/>
    <col min="8689" max="8689" width="7.85546875" style="43" customWidth="1"/>
    <col min="8690" max="8690" width="8.85546875" style="43" customWidth="1"/>
    <col min="8691" max="8691" width="9.28515625" style="43" customWidth="1"/>
    <col min="8692" max="8692" width="16.28515625" style="43" customWidth="1"/>
    <col min="8693" max="8693" width="20.28515625" style="43" customWidth="1"/>
    <col min="8694" max="8694" width="17.42578125" style="43" customWidth="1"/>
    <col min="8695" max="8695" width="20.42578125" style="43" customWidth="1"/>
    <col min="8696" max="8696" width="25.28515625" style="43" customWidth="1"/>
    <col min="8697" max="8697" width="26.7109375" style="43" customWidth="1"/>
    <col min="8698" max="8698" width="14.28515625" style="43" customWidth="1"/>
    <col min="8699" max="8699" width="19" style="43" customWidth="1"/>
    <col min="8700" max="8700" width="18.140625" style="43" customWidth="1"/>
    <col min="8701" max="8701" width="19" style="43" customWidth="1"/>
    <col min="8702" max="8702" width="19.7109375" style="43" customWidth="1"/>
    <col min="8703" max="8703" width="17.85546875" style="43" customWidth="1"/>
    <col min="8704" max="8704" width="19.5703125" style="43" customWidth="1"/>
    <col min="8705" max="8705" width="17.7109375" style="43" customWidth="1"/>
    <col min="8706" max="8707" width="16.85546875" style="43" customWidth="1"/>
    <col min="8708" max="8708" width="23.140625" style="43" customWidth="1"/>
    <col min="8709" max="8709" width="25.7109375" style="43" customWidth="1"/>
    <col min="8710" max="8710" width="22.85546875" style="43" customWidth="1"/>
    <col min="8711" max="8711" width="10.85546875" style="43" customWidth="1"/>
    <col min="8712" max="8944" width="9.140625" style="43"/>
    <col min="8945" max="8945" width="7.85546875" style="43" customWidth="1"/>
    <col min="8946" max="8946" width="8.85546875" style="43" customWidth="1"/>
    <col min="8947" max="8947" width="9.28515625" style="43" customWidth="1"/>
    <col min="8948" max="8948" width="16.28515625" style="43" customWidth="1"/>
    <col min="8949" max="8949" width="20.28515625" style="43" customWidth="1"/>
    <col min="8950" max="8950" width="17.42578125" style="43" customWidth="1"/>
    <col min="8951" max="8951" width="20.42578125" style="43" customWidth="1"/>
    <col min="8952" max="8952" width="25.28515625" style="43" customWidth="1"/>
    <col min="8953" max="8953" width="26.7109375" style="43" customWidth="1"/>
    <col min="8954" max="8954" width="14.28515625" style="43" customWidth="1"/>
    <col min="8955" max="8955" width="19" style="43" customWidth="1"/>
    <col min="8956" max="8956" width="18.140625" style="43" customWidth="1"/>
    <col min="8957" max="8957" width="19" style="43" customWidth="1"/>
    <col min="8958" max="8958" width="19.7109375" style="43" customWidth="1"/>
    <col min="8959" max="8959" width="17.85546875" style="43" customWidth="1"/>
    <col min="8960" max="8960" width="19.5703125" style="43" customWidth="1"/>
    <col min="8961" max="8961" width="17.7109375" style="43" customWidth="1"/>
    <col min="8962" max="8963" width="16.85546875" style="43" customWidth="1"/>
    <col min="8964" max="8964" width="23.140625" style="43" customWidth="1"/>
    <col min="8965" max="8965" width="25.7109375" style="43" customWidth="1"/>
    <col min="8966" max="8966" width="22.85546875" style="43" customWidth="1"/>
    <col min="8967" max="8967" width="10.85546875" style="43" customWidth="1"/>
    <col min="8968" max="9200" width="9.140625" style="43"/>
    <col min="9201" max="9201" width="7.85546875" style="43" customWidth="1"/>
    <col min="9202" max="9202" width="8.85546875" style="43" customWidth="1"/>
    <col min="9203" max="9203" width="9.28515625" style="43" customWidth="1"/>
    <col min="9204" max="9204" width="16.28515625" style="43" customWidth="1"/>
    <col min="9205" max="9205" width="20.28515625" style="43" customWidth="1"/>
    <col min="9206" max="9206" width="17.42578125" style="43" customWidth="1"/>
    <col min="9207" max="9207" width="20.42578125" style="43" customWidth="1"/>
    <col min="9208" max="9208" width="25.28515625" style="43" customWidth="1"/>
    <col min="9209" max="9209" width="26.7109375" style="43" customWidth="1"/>
    <col min="9210" max="9210" width="14.28515625" style="43" customWidth="1"/>
    <col min="9211" max="9211" width="19" style="43" customWidth="1"/>
    <col min="9212" max="9212" width="18.140625" style="43" customWidth="1"/>
    <col min="9213" max="9213" width="19" style="43" customWidth="1"/>
    <col min="9214" max="9214" width="19.7109375" style="43" customWidth="1"/>
    <col min="9215" max="9215" width="17.85546875" style="43" customWidth="1"/>
    <col min="9216" max="9216" width="19.5703125" style="43" customWidth="1"/>
    <col min="9217" max="9217" width="17.7109375" style="43" customWidth="1"/>
    <col min="9218" max="9219" width="16.85546875" style="43" customWidth="1"/>
    <col min="9220" max="9220" width="23.140625" style="43" customWidth="1"/>
    <col min="9221" max="9221" width="25.7109375" style="43" customWidth="1"/>
    <col min="9222" max="9222" width="22.85546875" style="43" customWidth="1"/>
    <col min="9223" max="9223" width="10.85546875" style="43" customWidth="1"/>
    <col min="9224" max="9456" width="9.140625" style="43"/>
    <col min="9457" max="9457" width="7.85546875" style="43" customWidth="1"/>
    <col min="9458" max="9458" width="8.85546875" style="43" customWidth="1"/>
    <col min="9459" max="9459" width="9.28515625" style="43" customWidth="1"/>
    <col min="9460" max="9460" width="16.28515625" style="43" customWidth="1"/>
    <col min="9461" max="9461" width="20.28515625" style="43" customWidth="1"/>
    <col min="9462" max="9462" width="17.42578125" style="43" customWidth="1"/>
    <col min="9463" max="9463" width="20.42578125" style="43" customWidth="1"/>
    <col min="9464" max="9464" width="25.28515625" style="43" customWidth="1"/>
    <col min="9465" max="9465" width="26.7109375" style="43" customWidth="1"/>
    <col min="9466" max="9466" width="14.28515625" style="43" customWidth="1"/>
    <col min="9467" max="9467" width="19" style="43" customWidth="1"/>
    <col min="9468" max="9468" width="18.140625" style="43" customWidth="1"/>
    <col min="9469" max="9469" width="19" style="43" customWidth="1"/>
    <col min="9470" max="9470" width="19.7109375" style="43" customWidth="1"/>
    <col min="9471" max="9471" width="17.85546875" style="43" customWidth="1"/>
    <col min="9472" max="9472" width="19.5703125" style="43" customWidth="1"/>
    <col min="9473" max="9473" width="17.7109375" style="43" customWidth="1"/>
    <col min="9474" max="9475" width="16.85546875" style="43" customWidth="1"/>
    <col min="9476" max="9476" width="23.140625" style="43" customWidth="1"/>
    <col min="9477" max="9477" width="25.7109375" style="43" customWidth="1"/>
    <col min="9478" max="9478" width="22.85546875" style="43" customWidth="1"/>
    <col min="9479" max="9479" width="10.85546875" style="43" customWidth="1"/>
    <col min="9480" max="9712" width="9.140625" style="43"/>
    <col min="9713" max="9713" width="7.85546875" style="43" customWidth="1"/>
    <col min="9714" max="9714" width="8.85546875" style="43" customWidth="1"/>
    <col min="9715" max="9715" width="9.28515625" style="43" customWidth="1"/>
    <col min="9716" max="9716" width="16.28515625" style="43" customWidth="1"/>
    <col min="9717" max="9717" width="20.28515625" style="43" customWidth="1"/>
    <col min="9718" max="9718" width="17.42578125" style="43" customWidth="1"/>
    <col min="9719" max="9719" width="20.42578125" style="43" customWidth="1"/>
    <col min="9720" max="9720" width="25.28515625" style="43" customWidth="1"/>
    <col min="9721" max="9721" width="26.7109375" style="43" customWidth="1"/>
    <col min="9722" max="9722" width="14.28515625" style="43" customWidth="1"/>
    <col min="9723" max="9723" width="19" style="43" customWidth="1"/>
    <col min="9724" max="9724" width="18.140625" style="43" customWidth="1"/>
    <col min="9725" max="9725" width="19" style="43" customWidth="1"/>
    <col min="9726" max="9726" width="19.7109375" style="43" customWidth="1"/>
    <col min="9727" max="9727" width="17.85546875" style="43" customWidth="1"/>
    <col min="9728" max="9728" width="19.5703125" style="43" customWidth="1"/>
    <col min="9729" max="9729" width="17.7109375" style="43" customWidth="1"/>
    <col min="9730" max="9731" width="16.85546875" style="43" customWidth="1"/>
    <col min="9732" max="9732" width="23.140625" style="43" customWidth="1"/>
    <col min="9733" max="9733" width="25.7109375" style="43" customWidth="1"/>
    <col min="9734" max="9734" width="22.85546875" style="43" customWidth="1"/>
    <col min="9735" max="9735" width="10.85546875" style="43" customWidth="1"/>
    <col min="9736" max="9968" width="9.140625" style="43"/>
    <col min="9969" max="9969" width="7.85546875" style="43" customWidth="1"/>
    <col min="9970" max="9970" width="8.85546875" style="43" customWidth="1"/>
    <col min="9971" max="9971" width="9.28515625" style="43" customWidth="1"/>
    <col min="9972" max="9972" width="16.28515625" style="43" customWidth="1"/>
    <col min="9973" max="9973" width="20.28515625" style="43" customWidth="1"/>
    <col min="9974" max="9974" width="17.42578125" style="43" customWidth="1"/>
    <col min="9975" max="9975" width="20.42578125" style="43" customWidth="1"/>
    <col min="9976" max="9976" width="25.28515625" style="43" customWidth="1"/>
    <col min="9977" max="9977" width="26.7109375" style="43" customWidth="1"/>
    <col min="9978" max="9978" width="14.28515625" style="43" customWidth="1"/>
    <col min="9979" max="9979" width="19" style="43" customWidth="1"/>
    <col min="9980" max="9980" width="18.140625" style="43" customWidth="1"/>
    <col min="9981" max="9981" width="19" style="43" customWidth="1"/>
    <col min="9982" max="9982" width="19.7109375" style="43" customWidth="1"/>
    <col min="9983" max="9983" width="17.85546875" style="43" customWidth="1"/>
    <col min="9984" max="9984" width="19.5703125" style="43" customWidth="1"/>
    <col min="9985" max="9985" width="17.7109375" style="43" customWidth="1"/>
    <col min="9986" max="9987" width="16.85546875" style="43" customWidth="1"/>
    <col min="9988" max="9988" width="23.140625" style="43" customWidth="1"/>
    <col min="9989" max="9989" width="25.7109375" style="43" customWidth="1"/>
    <col min="9990" max="9990" width="22.85546875" style="43" customWidth="1"/>
    <col min="9991" max="9991" width="10.85546875" style="43" customWidth="1"/>
    <col min="9992" max="10224" width="9.140625" style="43"/>
    <col min="10225" max="10225" width="7.85546875" style="43" customWidth="1"/>
    <col min="10226" max="10226" width="8.85546875" style="43" customWidth="1"/>
    <col min="10227" max="10227" width="9.28515625" style="43" customWidth="1"/>
    <col min="10228" max="10228" width="16.28515625" style="43" customWidth="1"/>
    <col min="10229" max="10229" width="20.28515625" style="43" customWidth="1"/>
    <col min="10230" max="10230" width="17.42578125" style="43" customWidth="1"/>
    <col min="10231" max="10231" width="20.42578125" style="43" customWidth="1"/>
    <col min="10232" max="10232" width="25.28515625" style="43" customWidth="1"/>
    <col min="10233" max="10233" width="26.7109375" style="43" customWidth="1"/>
    <col min="10234" max="10234" width="14.28515625" style="43" customWidth="1"/>
    <col min="10235" max="10235" width="19" style="43" customWidth="1"/>
    <col min="10236" max="10236" width="18.140625" style="43" customWidth="1"/>
    <col min="10237" max="10237" width="19" style="43" customWidth="1"/>
    <col min="10238" max="10238" width="19.7109375" style="43" customWidth="1"/>
    <col min="10239" max="10239" width="17.85546875" style="43" customWidth="1"/>
    <col min="10240" max="10240" width="19.5703125" style="43" customWidth="1"/>
    <col min="10241" max="10241" width="17.7109375" style="43" customWidth="1"/>
    <col min="10242" max="10243" width="16.85546875" style="43" customWidth="1"/>
    <col min="10244" max="10244" width="23.140625" style="43" customWidth="1"/>
    <col min="10245" max="10245" width="25.7109375" style="43" customWidth="1"/>
    <col min="10246" max="10246" width="22.85546875" style="43" customWidth="1"/>
    <col min="10247" max="10247" width="10.85546875" style="43" customWidth="1"/>
    <col min="10248" max="10480" width="9.140625" style="43"/>
    <col min="10481" max="10481" width="7.85546875" style="43" customWidth="1"/>
    <col min="10482" max="10482" width="8.85546875" style="43" customWidth="1"/>
    <col min="10483" max="10483" width="9.28515625" style="43" customWidth="1"/>
    <col min="10484" max="10484" width="16.28515625" style="43" customWidth="1"/>
    <col min="10485" max="10485" width="20.28515625" style="43" customWidth="1"/>
    <col min="10486" max="10486" width="17.42578125" style="43" customWidth="1"/>
    <col min="10487" max="10487" width="20.42578125" style="43" customWidth="1"/>
    <col min="10488" max="10488" width="25.28515625" style="43" customWidth="1"/>
    <col min="10489" max="10489" width="26.7109375" style="43" customWidth="1"/>
    <col min="10490" max="10490" width="14.28515625" style="43" customWidth="1"/>
    <col min="10491" max="10491" width="19" style="43" customWidth="1"/>
    <col min="10492" max="10492" width="18.140625" style="43" customWidth="1"/>
    <col min="10493" max="10493" width="19" style="43" customWidth="1"/>
    <col min="10494" max="10494" width="19.7109375" style="43" customWidth="1"/>
    <col min="10495" max="10495" width="17.85546875" style="43" customWidth="1"/>
    <col min="10496" max="10496" width="19.5703125" style="43" customWidth="1"/>
    <col min="10497" max="10497" width="17.7109375" style="43" customWidth="1"/>
    <col min="10498" max="10499" width="16.85546875" style="43" customWidth="1"/>
    <col min="10500" max="10500" width="23.140625" style="43" customWidth="1"/>
    <col min="10501" max="10501" width="25.7109375" style="43" customWidth="1"/>
    <col min="10502" max="10502" width="22.85546875" style="43" customWidth="1"/>
    <col min="10503" max="10503" width="10.85546875" style="43" customWidth="1"/>
    <col min="10504" max="10736" width="9.140625" style="43"/>
    <col min="10737" max="10737" width="7.85546875" style="43" customWidth="1"/>
    <col min="10738" max="10738" width="8.85546875" style="43" customWidth="1"/>
    <col min="10739" max="10739" width="9.28515625" style="43" customWidth="1"/>
    <col min="10740" max="10740" width="16.28515625" style="43" customWidth="1"/>
    <col min="10741" max="10741" width="20.28515625" style="43" customWidth="1"/>
    <col min="10742" max="10742" width="17.42578125" style="43" customWidth="1"/>
    <col min="10743" max="10743" width="20.42578125" style="43" customWidth="1"/>
    <col min="10744" max="10744" width="25.28515625" style="43" customWidth="1"/>
    <col min="10745" max="10745" width="26.7109375" style="43" customWidth="1"/>
    <col min="10746" max="10746" width="14.28515625" style="43" customWidth="1"/>
    <col min="10747" max="10747" width="19" style="43" customWidth="1"/>
    <col min="10748" max="10748" width="18.140625" style="43" customWidth="1"/>
    <col min="10749" max="10749" width="19" style="43" customWidth="1"/>
    <col min="10750" max="10750" width="19.7109375" style="43" customWidth="1"/>
    <col min="10751" max="10751" width="17.85546875" style="43" customWidth="1"/>
    <col min="10752" max="10752" width="19.5703125" style="43" customWidth="1"/>
    <col min="10753" max="10753" width="17.7109375" style="43" customWidth="1"/>
    <col min="10754" max="10755" width="16.85546875" style="43" customWidth="1"/>
    <col min="10756" max="10756" width="23.140625" style="43" customWidth="1"/>
    <col min="10757" max="10757" width="25.7109375" style="43" customWidth="1"/>
    <col min="10758" max="10758" width="22.85546875" style="43" customWidth="1"/>
    <col min="10759" max="10759" width="10.85546875" style="43" customWidth="1"/>
    <col min="10760" max="10992" width="9.140625" style="43"/>
    <col min="10993" max="10993" width="7.85546875" style="43" customWidth="1"/>
    <col min="10994" max="10994" width="8.85546875" style="43" customWidth="1"/>
    <col min="10995" max="10995" width="9.28515625" style="43" customWidth="1"/>
    <col min="10996" max="10996" width="16.28515625" style="43" customWidth="1"/>
    <col min="10997" max="10997" width="20.28515625" style="43" customWidth="1"/>
    <col min="10998" max="10998" width="17.42578125" style="43" customWidth="1"/>
    <col min="10999" max="10999" width="20.42578125" style="43" customWidth="1"/>
    <col min="11000" max="11000" width="25.28515625" style="43" customWidth="1"/>
    <col min="11001" max="11001" width="26.7109375" style="43" customWidth="1"/>
    <col min="11002" max="11002" width="14.28515625" style="43" customWidth="1"/>
    <col min="11003" max="11003" width="19" style="43" customWidth="1"/>
    <col min="11004" max="11004" width="18.140625" style="43" customWidth="1"/>
    <col min="11005" max="11005" width="19" style="43" customWidth="1"/>
    <col min="11006" max="11006" width="19.7109375" style="43" customWidth="1"/>
    <col min="11007" max="11007" width="17.85546875" style="43" customWidth="1"/>
    <col min="11008" max="11008" width="19.5703125" style="43" customWidth="1"/>
    <col min="11009" max="11009" width="17.7109375" style="43" customWidth="1"/>
    <col min="11010" max="11011" width="16.85546875" style="43" customWidth="1"/>
    <col min="11012" max="11012" width="23.140625" style="43" customWidth="1"/>
    <col min="11013" max="11013" width="25.7109375" style="43" customWidth="1"/>
    <col min="11014" max="11014" width="22.85546875" style="43" customWidth="1"/>
    <col min="11015" max="11015" width="10.85546875" style="43" customWidth="1"/>
    <col min="11016" max="11248" width="9.140625" style="43"/>
    <col min="11249" max="11249" width="7.85546875" style="43" customWidth="1"/>
    <col min="11250" max="11250" width="8.85546875" style="43" customWidth="1"/>
    <col min="11251" max="11251" width="9.28515625" style="43" customWidth="1"/>
    <col min="11252" max="11252" width="16.28515625" style="43" customWidth="1"/>
    <col min="11253" max="11253" width="20.28515625" style="43" customWidth="1"/>
    <col min="11254" max="11254" width="17.42578125" style="43" customWidth="1"/>
    <col min="11255" max="11255" width="20.42578125" style="43" customWidth="1"/>
    <col min="11256" max="11256" width="25.28515625" style="43" customWidth="1"/>
    <col min="11257" max="11257" width="26.7109375" style="43" customWidth="1"/>
    <col min="11258" max="11258" width="14.28515625" style="43" customWidth="1"/>
    <col min="11259" max="11259" width="19" style="43" customWidth="1"/>
    <col min="11260" max="11260" width="18.140625" style="43" customWidth="1"/>
    <col min="11261" max="11261" width="19" style="43" customWidth="1"/>
    <col min="11262" max="11262" width="19.7109375" style="43" customWidth="1"/>
    <col min="11263" max="11263" width="17.85546875" style="43" customWidth="1"/>
    <col min="11264" max="11264" width="19.5703125" style="43" customWidth="1"/>
    <col min="11265" max="11265" width="17.7109375" style="43" customWidth="1"/>
    <col min="11266" max="11267" width="16.85546875" style="43" customWidth="1"/>
    <col min="11268" max="11268" width="23.140625" style="43" customWidth="1"/>
    <col min="11269" max="11269" width="25.7109375" style="43" customWidth="1"/>
    <col min="11270" max="11270" width="22.85546875" style="43" customWidth="1"/>
    <col min="11271" max="11271" width="10.85546875" style="43" customWidth="1"/>
    <col min="11272" max="11504" width="9.140625" style="43"/>
    <col min="11505" max="11505" width="7.85546875" style="43" customWidth="1"/>
    <col min="11506" max="11506" width="8.85546875" style="43" customWidth="1"/>
    <col min="11507" max="11507" width="9.28515625" style="43" customWidth="1"/>
    <col min="11508" max="11508" width="16.28515625" style="43" customWidth="1"/>
    <col min="11509" max="11509" width="20.28515625" style="43" customWidth="1"/>
    <col min="11510" max="11510" width="17.42578125" style="43" customWidth="1"/>
    <col min="11511" max="11511" width="20.42578125" style="43" customWidth="1"/>
    <col min="11512" max="11512" width="25.28515625" style="43" customWidth="1"/>
    <col min="11513" max="11513" width="26.7109375" style="43" customWidth="1"/>
    <col min="11514" max="11514" width="14.28515625" style="43" customWidth="1"/>
    <col min="11515" max="11515" width="19" style="43" customWidth="1"/>
    <col min="11516" max="11516" width="18.140625" style="43" customWidth="1"/>
    <col min="11517" max="11517" width="19" style="43" customWidth="1"/>
    <col min="11518" max="11518" width="19.7109375" style="43" customWidth="1"/>
    <col min="11519" max="11519" width="17.85546875" style="43" customWidth="1"/>
    <col min="11520" max="11520" width="19.5703125" style="43" customWidth="1"/>
    <col min="11521" max="11521" width="17.7109375" style="43" customWidth="1"/>
    <col min="11522" max="11523" width="16.85546875" style="43" customWidth="1"/>
    <col min="11524" max="11524" width="23.140625" style="43" customWidth="1"/>
    <col min="11525" max="11525" width="25.7109375" style="43" customWidth="1"/>
    <col min="11526" max="11526" width="22.85546875" style="43" customWidth="1"/>
    <col min="11527" max="11527" width="10.85546875" style="43" customWidth="1"/>
    <col min="11528" max="11760" width="9.140625" style="43"/>
    <col min="11761" max="11761" width="7.85546875" style="43" customWidth="1"/>
    <col min="11762" max="11762" width="8.85546875" style="43" customWidth="1"/>
    <col min="11763" max="11763" width="9.28515625" style="43" customWidth="1"/>
    <col min="11764" max="11764" width="16.28515625" style="43" customWidth="1"/>
    <col min="11765" max="11765" width="20.28515625" style="43" customWidth="1"/>
    <col min="11766" max="11766" width="17.42578125" style="43" customWidth="1"/>
    <col min="11767" max="11767" width="20.42578125" style="43" customWidth="1"/>
    <col min="11768" max="11768" width="25.28515625" style="43" customWidth="1"/>
    <col min="11769" max="11769" width="26.7109375" style="43" customWidth="1"/>
    <col min="11770" max="11770" width="14.28515625" style="43" customWidth="1"/>
    <col min="11771" max="11771" width="19" style="43" customWidth="1"/>
    <col min="11772" max="11772" width="18.140625" style="43" customWidth="1"/>
    <col min="11773" max="11773" width="19" style="43" customWidth="1"/>
    <col min="11774" max="11774" width="19.7109375" style="43" customWidth="1"/>
    <col min="11775" max="11775" width="17.85546875" style="43" customWidth="1"/>
    <col min="11776" max="11776" width="19.5703125" style="43" customWidth="1"/>
    <col min="11777" max="11777" width="17.7109375" style="43" customWidth="1"/>
    <col min="11778" max="11779" width="16.85546875" style="43" customWidth="1"/>
    <col min="11780" max="11780" width="23.140625" style="43" customWidth="1"/>
    <col min="11781" max="11781" width="25.7109375" style="43" customWidth="1"/>
    <col min="11782" max="11782" width="22.85546875" style="43" customWidth="1"/>
    <col min="11783" max="11783" width="10.85546875" style="43" customWidth="1"/>
    <col min="11784" max="12016" width="9.140625" style="43"/>
    <col min="12017" max="12017" width="7.85546875" style="43" customWidth="1"/>
    <col min="12018" max="12018" width="8.85546875" style="43" customWidth="1"/>
    <col min="12019" max="12019" width="9.28515625" style="43" customWidth="1"/>
    <col min="12020" max="12020" width="16.28515625" style="43" customWidth="1"/>
    <col min="12021" max="12021" width="20.28515625" style="43" customWidth="1"/>
    <col min="12022" max="12022" width="17.42578125" style="43" customWidth="1"/>
    <col min="12023" max="12023" width="20.42578125" style="43" customWidth="1"/>
    <col min="12024" max="12024" width="25.28515625" style="43" customWidth="1"/>
    <col min="12025" max="12025" width="26.7109375" style="43" customWidth="1"/>
    <col min="12026" max="12026" width="14.28515625" style="43" customWidth="1"/>
    <col min="12027" max="12027" width="19" style="43" customWidth="1"/>
    <col min="12028" max="12028" width="18.140625" style="43" customWidth="1"/>
    <col min="12029" max="12029" width="19" style="43" customWidth="1"/>
    <col min="12030" max="12030" width="19.7109375" style="43" customWidth="1"/>
    <col min="12031" max="12031" width="17.85546875" style="43" customWidth="1"/>
    <col min="12032" max="12032" width="19.5703125" style="43" customWidth="1"/>
    <col min="12033" max="12033" width="17.7109375" style="43" customWidth="1"/>
    <col min="12034" max="12035" width="16.85546875" style="43" customWidth="1"/>
    <col min="12036" max="12036" width="23.140625" style="43" customWidth="1"/>
    <col min="12037" max="12037" width="25.7109375" style="43" customWidth="1"/>
    <col min="12038" max="12038" width="22.85546875" style="43" customWidth="1"/>
    <col min="12039" max="12039" width="10.85546875" style="43" customWidth="1"/>
    <col min="12040" max="12272" width="9.140625" style="43"/>
    <col min="12273" max="12273" width="7.85546875" style="43" customWidth="1"/>
    <col min="12274" max="12274" width="8.85546875" style="43" customWidth="1"/>
    <col min="12275" max="12275" width="9.28515625" style="43" customWidth="1"/>
    <col min="12276" max="12276" width="16.28515625" style="43" customWidth="1"/>
    <col min="12277" max="12277" width="20.28515625" style="43" customWidth="1"/>
    <col min="12278" max="12278" width="17.42578125" style="43" customWidth="1"/>
    <col min="12279" max="12279" width="20.42578125" style="43" customWidth="1"/>
    <col min="12280" max="12280" width="25.28515625" style="43" customWidth="1"/>
    <col min="12281" max="12281" width="26.7109375" style="43" customWidth="1"/>
    <col min="12282" max="12282" width="14.28515625" style="43" customWidth="1"/>
    <col min="12283" max="12283" width="19" style="43" customWidth="1"/>
    <col min="12284" max="12284" width="18.140625" style="43" customWidth="1"/>
    <col min="12285" max="12285" width="19" style="43" customWidth="1"/>
    <col min="12286" max="12286" width="19.7109375" style="43" customWidth="1"/>
    <col min="12287" max="12287" width="17.85546875" style="43" customWidth="1"/>
    <col min="12288" max="12288" width="19.5703125" style="43" customWidth="1"/>
    <col min="12289" max="12289" width="17.7109375" style="43" customWidth="1"/>
    <col min="12290" max="12291" width="16.85546875" style="43" customWidth="1"/>
    <col min="12292" max="12292" width="23.140625" style="43" customWidth="1"/>
    <col min="12293" max="12293" width="25.7109375" style="43" customWidth="1"/>
    <col min="12294" max="12294" width="22.85546875" style="43" customWidth="1"/>
    <col min="12295" max="12295" width="10.85546875" style="43" customWidth="1"/>
    <col min="12296" max="12528" width="9.140625" style="43"/>
    <col min="12529" max="12529" width="7.85546875" style="43" customWidth="1"/>
    <col min="12530" max="12530" width="8.85546875" style="43" customWidth="1"/>
    <col min="12531" max="12531" width="9.28515625" style="43" customWidth="1"/>
    <col min="12532" max="12532" width="16.28515625" style="43" customWidth="1"/>
    <col min="12533" max="12533" width="20.28515625" style="43" customWidth="1"/>
    <col min="12534" max="12534" width="17.42578125" style="43" customWidth="1"/>
    <col min="12535" max="12535" width="20.42578125" style="43" customWidth="1"/>
    <col min="12536" max="12536" width="25.28515625" style="43" customWidth="1"/>
    <col min="12537" max="12537" width="26.7109375" style="43" customWidth="1"/>
    <col min="12538" max="12538" width="14.28515625" style="43" customWidth="1"/>
    <col min="12539" max="12539" width="19" style="43" customWidth="1"/>
    <col min="12540" max="12540" width="18.140625" style="43" customWidth="1"/>
    <col min="12541" max="12541" width="19" style="43" customWidth="1"/>
    <col min="12542" max="12542" width="19.7109375" style="43" customWidth="1"/>
    <col min="12543" max="12543" width="17.85546875" style="43" customWidth="1"/>
    <col min="12544" max="12544" width="19.5703125" style="43" customWidth="1"/>
    <col min="12545" max="12545" width="17.7109375" style="43" customWidth="1"/>
    <col min="12546" max="12547" width="16.85546875" style="43" customWidth="1"/>
    <col min="12548" max="12548" width="23.140625" style="43" customWidth="1"/>
    <col min="12549" max="12549" width="25.7109375" style="43" customWidth="1"/>
    <col min="12550" max="12550" width="22.85546875" style="43" customWidth="1"/>
    <col min="12551" max="12551" width="10.85546875" style="43" customWidth="1"/>
    <col min="12552" max="12784" width="9.140625" style="43"/>
    <col min="12785" max="12785" width="7.85546875" style="43" customWidth="1"/>
    <col min="12786" max="12786" width="8.85546875" style="43" customWidth="1"/>
    <col min="12787" max="12787" width="9.28515625" style="43" customWidth="1"/>
    <col min="12788" max="12788" width="16.28515625" style="43" customWidth="1"/>
    <col min="12789" max="12789" width="20.28515625" style="43" customWidth="1"/>
    <col min="12790" max="12790" width="17.42578125" style="43" customWidth="1"/>
    <col min="12791" max="12791" width="20.42578125" style="43" customWidth="1"/>
    <col min="12792" max="12792" width="25.28515625" style="43" customWidth="1"/>
    <col min="12793" max="12793" width="26.7109375" style="43" customWidth="1"/>
    <col min="12794" max="12794" width="14.28515625" style="43" customWidth="1"/>
    <col min="12795" max="12795" width="19" style="43" customWidth="1"/>
    <col min="12796" max="12796" width="18.140625" style="43" customWidth="1"/>
    <col min="12797" max="12797" width="19" style="43" customWidth="1"/>
    <col min="12798" max="12798" width="19.7109375" style="43" customWidth="1"/>
    <col min="12799" max="12799" width="17.85546875" style="43" customWidth="1"/>
    <col min="12800" max="12800" width="19.5703125" style="43" customWidth="1"/>
    <col min="12801" max="12801" width="17.7109375" style="43" customWidth="1"/>
    <col min="12802" max="12803" width="16.85546875" style="43" customWidth="1"/>
    <col min="12804" max="12804" width="23.140625" style="43" customWidth="1"/>
    <col min="12805" max="12805" width="25.7109375" style="43" customWidth="1"/>
    <col min="12806" max="12806" width="22.85546875" style="43" customWidth="1"/>
    <col min="12807" max="12807" width="10.85546875" style="43" customWidth="1"/>
    <col min="12808" max="13040" width="9.140625" style="43"/>
    <col min="13041" max="13041" width="7.85546875" style="43" customWidth="1"/>
    <col min="13042" max="13042" width="8.85546875" style="43" customWidth="1"/>
    <col min="13043" max="13043" width="9.28515625" style="43" customWidth="1"/>
    <col min="13044" max="13044" width="16.28515625" style="43" customWidth="1"/>
    <col min="13045" max="13045" width="20.28515625" style="43" customWidth="1"/>
    <col min="13046" max="13046" width="17.42578125" style="43" customWidth="1"/>
    <col min="13047" max="13047" width="20.42578125" style="43" customWidth="1"/>
    <col min="13048" max="13048" width="25.28515625" style="43" customWidth="1"/>
    <col min="13049" max="13049" width="26.7109375" style="43" customWidth="1"/>
    <col min="13050" max="13050" width="14.28515625" style="43" customWidth="1"/>
    <col min="13051" max="13051" width="19" style="43" customWidth="1"/>
    <col min="13052" max="13052" width="18.140625" style="43" customWidth="1"/>
    <col min="13053" max="13053" width="19" style="43" customWidth="1"/>
    <col min="13054" max="13054" width="19.7109375" style="43" customWidth="1"/>
    <col min="13055" max="13055" width="17.85546875" style="43" customWidth="1"/>
    <col min="13056" max="13056" width="19.5703125" style="43" customWidth="1"/>
    <col min="13057" max="13057" width="17.7109375" style="43" customWidth="1"/>
    <col min="13058" max="13059" width="16.85546875" style="43" customWidth="1"/>
    <col min="13060" max="13060" width="23.140625" style="43" customWidth="1"/>
    <col min="13061" max="13061" width="25.7109375" style="43" customWidth="1"/>
    <col min="13062" max="13062" width="22.85546875" style="43" customWidth="1"/>
    <col min="13063" max="13063" width="10.85546875" style="43" customWidth="1"/>
    <col min="13064" max="13296" width="9.140625" style="43"/>
    <col min="13297" max="13297" width="7.85546875" style="43" customWidth="1"/>
    <col min="13298" max="13298" width="8.85546875" style="43" customWidth="1"/>
    <col min="13299" max="13299" width="9.28515625" style="43" customWidth="1"/>
    <col min="13300" max="13300" width="16.28515625" style="43" customWidth="1"/>
    <col min="13301" max="13301" width="20.28515625" style="43" customWidth="1"/>
    <col min="13302" max="13302" width="17.42578125" style="43" customWidth="1"/>
    <col min="13303" max="13303" width="20.42578125" style="43" customWidth="1"/>
    <col min="13304" max="13304" width="25.28515625" style="43" customWidth="1"/>
    <col min="13305" max="13305" width="26.7109375" style="43" customWidth="1"/>
    <col min="13306" max="13306" width="14.28515625" style="43" customWidth="1"/>
    <col min="13307" max="13307" width="19" style="43" customWidth="1"/>
    <col min="13308" max="13308" width="18.140625" style="43" customWidth="1"/>
    <col min="13309" max="13309" width="19" style="43" customWidth="1"/>
    <col min="13310" max="13310" width="19.7109375" style="43" customWidth="1"/>
    <col min="13311" max="13311" width="17.85546875" style="43" customWidth="1"/>
    <col min="13312" max="13312" width="19.5703125" style="43" customWidth="1"/>
    <col min="13313" max="13313" width="17.7109375" style="43" customWidth="1"/>
    <col min="13314" max="13315" width="16.85546875" style="43" customWidth="1"/>
    <col min="13316" max="13316" width="23.140625" style="43" customWidth="1"/>
    <col min="13317" max="13317" width="25.7109375" style="43" customWidth="1"/>
    <col min="13318" max="13318" width="22.85546875" style="43" customWidth="1"/>
    <col min="13319" max="13319" width="10.85546875" style="43" customWidth="1"/>
    <col min="13320" max="13552" width="9.140625" style="43"/>
    <col min="13553" max="13553" width="7.85546875" style="43" customWidth="1"/>
    <col min="13554" max="13554" width="8.85546875" style="43" customWidth="1"/>
    <col min="13555" max="13555" width="9.28515625" style="43" customWidth="1"/>
    <col min="13556" max="13556" width="16.28515625" style="43" customWidth="1"/>
    <col min="13557" max="13557" width="20.28515625" style="43" customWidth="1"/>
    <col min="13558" max="13558" width="17.42578125" style="43" customWidth="1"/>
    <col min="13559" max="13559" width="20.42578125" style="43" customWidth="1"/>
    <col min="13560" max="13560" width="25.28515625" style="43" customWidth="1"/>
    <col min="13561" max="13561" width="26.7109375" style="43" customWidth="1"/>
    <col min="13562" max="13562" width="14.28515625" style="43" customWidth="1"/>
    <col min="13563" max="13563" width="19" style="43" customWidth="1"/>
    <col min="13564" max="13564" width="18.140625" style="43" customWidth="1"/>
    <col min="13565" max="13565" width="19" style="43" customWidth="1"/>
    <col min="13566" max="13566" width="19.7109375" style="43" customWidth="1"/>
    <col min="13567" max="13567" width="17.85546875" style="43" customWidth="1"/>
    <col min="13568" max="13568" width="19.5703125" style="43" customWidth="1"/>
    <col min="13569" max="13569" width="17.7109375" style="43" customWidth="1"/>
    <col min="13570" max="13571" width="16.85546875" style="43" customWidth="1"/>
    <col min="13572" max="13572" width="23.140625" style="43" customWidth="1"/>
    <col min="13573" max="13573" width="25.7109375" style="43" customWidth="1"/>
    <col min="13574" max="13574" width="22.85546875" style="43" customWidth="1"/>
    <col min="13575" max="13575" width="10.85546875" style="43" customWidth="1"/>
    <col min="13576" max="13808" width="9.140625" style="43"/>
    <col min="13809" max="13809" width="7.85546875" style="43" customWidth="1"/>
    <col min="13810" max="13810" width="8.85546875" style="43" customWidth="1"/>
    <col min="13811" max="13811" width="9.28515625" style="43" customWidth="1"/>
    <col min="13812" max="13812" width="16.28515625" style="43" customWidth="1"/>
    <col min="13813" max="13813" width="20.28515625" style="43" customWidth="1"/>
    <col min="13814" max="13814" width="17.42578125" style="43" customWidth="1"/>
    <col min="13815" max="13815" width="20.42578125" style="43" customWidth="1"/>
    <col min="13816" max="13816" width="25.28515625" style="43" customWidth="1"/>
    <col min="13817" max="13817" width="26.7109375" style="43" customWidth="1"/>
    <col min="13818" max="13818" width="14.28515625" style="43" customWidth="1"/>
    <col min="13819" max="13819" width="19" style="43" customWidth="1"/>
    <col min="13820" max="13820" width="18.140625" style="43" customWidth="1"/>
    <col min="13821" max="13821" width="19" style="43" customWidth="1"/>
    <col min="13822" max="13822" width="19.7109375" style="43" customWidth="1"/>
    <col min="13823" max="13823" width="17.85546875" style="43" customWidth="1"/>
    <col min="13824" max="13824" width="19.5703125" style="43" customWidth="1"/>
    <col min="13825" max="13825" width="17.7109375" style="43" customWidth="1"/>
    <col min="13826" max="13827" width="16.85546875" style="43" customWidth="1"/>
    <col min="13828" max="13828" width="23.140625" style="43" customWidth="1"/>
    <col min="13829" max="13829" width="25.7109375" style="43" customWidth="1"/>
    <col min="13830" max="13830" width="22.85546875" style="43" customWidth="1"/>
    <col min="13831" max="13831" width="10.85546875" style="43" customWidth="1"/>
    <col min="13832" max="14064" width="9.140625" style="43"/>
    <col min="14065" max="14065" width="7.85546875" style="43" customWidth="1"/>
    <col min="14066" max="14066" width="8.85546875" style="43" customWidth="1"/>
    <col min="14067" max="14067" width="9.28515625" style="43" customWidth="1"/>
    <col min="14068" max="14068" width="16.28515625" style="43" customWidth="1"/>
    <col min="14069" max="14069" width="20.28515625" style="43" customWidth="1"/>
    <col min="14070" max="14070" width="17.42578125" style="43" customWidth="1"/>
    <col min="14071" max="14071" width="20.42578125" style="43" customWidth="1"/>
    <col min="14072" max="14072" width="25.28515625" style="43" customWidth="1"/>
    <col min="14073" max="14073" width="26.7109375" style="43" customWidth="1"/>
    <col min="14074" max="14074" width="14.28515625" style="43" customWidth="1"/>
    <col min="14075" max="14075" width="19" style="43" customWidth="1"/>
    <col min="14076" max="14076" width="18.140625" style="43" customWidth="1"/>
    <col min="14077" max="14077" width="19" style="43" customWidth="1"/>
    <col min="14078" max="14078" width="19.7109375" style="43" customWidth="1"/>
    <col min="14079" max="14079" width="17.85546875" style="43" customWidth="1"/>
    <col min="14080" max="14080" width="19.5703125" style="43" customWidth="1"/>
    <col min="14081" max="14081" width="17.7109375" style="43" customWidth="1"/>
    <col min="14082" max="14083" width="16.85546875" style="43" customWidth="1"/>
    <col min="14084" max="14084" width="23.140625" style="43" customWidth="1"/>
    <col min="14085" max="14085" width="25.7109375" style="43" customWidth="1"/>
    <col min="14086" max="14086" width="22.85546875" style="43" customWidth="1"/>
    <col min="14087" max="14087" width="10.85546875" style="43" customWidth="1"/>
    <col min="14088" max="14320" width="9.140625" style="43"/>
    <col min="14321" max="14321" width="7.85546875" style="43" customWidth="1"/>
    <col min="14322" max="14322" width="8.85546875" style="43" customWidth="1"/>
    <col min="14323" max="14323" width="9.28515625" style="43" customWidth="1"/>
    <col min="14324" max="14324" width="16.28515625" style="43" customWidth="1"/>
    <col min="14325" max="14325" width="20.28515625" style="43" customWidth="1"/>
    <col min="14326" max="14326" width="17.42578125" style="43" customWidth="1"/>
    <col min="14327" max="14327" width="20.42578125" style="43" customWidth="1"/>
    <col min="14328" max="14328" width="25.28515625" style="43" customWidth="1"/>
    <col min="14329" max="14329" width="26.7109375" style="43" customWidth="1"/>
    <col min="14330" max="14330" width="14.28515625" style="43" customWidth="1"/>
    <col min="14331" max="14331" width="19" style="43" customWidth="1"/>
    <col min="14332" max="14332" width="18.140625" style="43" customWidth="1"/>
    <col min="14333" max="14333" width="19" style="43" customWidth="1"/>
    <col min="14334" max="14334" width="19.7109375" style="43" customWidth="1"/>
    <col min="14335" max="14335" width="17.85546875" style="43" customWidth="1"/>
    <col min="14336" max="14336" width="19.5703125" style="43" customWidth="1"/>
    <col min="14337" max="14337" width="17.7109375" style="43" customWidth="1"/>
    <col min="14338" max="14339" width="16.85546875" style="43" customWidth="1"/>
    <col min="14340" max="14340" width="23.140625" style="43" customWidth="1"/>
    <col min="14341" max="14341" width="25.7109375" style="43" customWidth="1"/>
    <col min="14342" max="14342" width="22.85546875" style="43" customWidth="1"/>
    <col min="14343" max="14343" width="10.85546875" style="43" customWidth="1"/>
    <col min="14344" max="14576" width="9.140625" style="43"/>
    <col min="14577" max="14577" width="7.85546875" style="43" customWidth="1"/>
    <col min="14578" max="14578" width="8.85546875" style="43" customWidth="1"/>
    <col min="14579" max="14579" width="9.28515625" style="43" customWidth="1"/>
    <col min="14580" max="14580" width="16.28515625" style="43" customWidth="1"/>
    <col min="14581" max="14581" width="20.28515625" style="43" customWidth="1"/>
    <col min="14582" max="14582" width="17.42578125" style="43" customWidth="1"/>
    <col min="14583" max="14583" width="20.42578125" style="43" customWidth="1"/>
    <col min="14584" max="14584" width="25.28515625" style="43" customWidth="1"/>
    <col min="14585" max="14585" width="26.7109375" style="43" customWidth="1"/>
    <col min="14586" max="14586" width="14.28515625" style="43" customWidth="1"/>
    <col min="14587" max="14587" width="19" style="43" customWidth="1"/>
    <col min="14588" max="14588" width="18.140625" style="43" customWidth="1"/>
    <col min="14589" max="14589" width="19" style="43" customWidth="1"/>
    <col min="14590" max="14590" width="19.7109375" style="43" customWidth="1"/>
    <col min="14591" max="14591" width="17.85546875" style="43" customWidth="1"/>
    <col min="14592" max="14592" width="19.5703125" style="43" customWidth="1"/>
    <col min="14593" max="14593" width="17.7109375" style="43" customWidth="1"/>
    <col min="14594" max="14595" width="16.85546875" style="43" customWidth="1"/>
    <col min="14596" max="14596" width="23.140625" style="43" customWidth="1"/>
    <col min="14597" max="14597" width="25.7109375" style="43" customWidth="1"/>
    <col min="14598" max="14598" width="22.85546875" style="43" customWidth="1"/>
    <col min="14599" max="14599" width="10.85546875" style="43" customWidth="1"/>
    <col min="14600" max="14832" width="9.140625" style="43"/>
    <col min="14833" max="14833" width="7.85546875" style="43" customWidth="1"/>
    <col min="14834" max="14834" width="8.85546875" style="43" customWidth="1"/>
    <col min="14835" max="14835" width="9.28515625" style="43" customWidth="1"/>
    <col min="14836" max="14836" width="16.28515625" style="43" customWidth="1"/>
    <col min="14837" max="14837" width="20.28515625" style="43" customWidth="1"/>
    <col min="14838" max="14838" width="17.42578125" style="43" customWidth="1"/>
    <col min="14839" max="14839" width="20.42578125" style="43" customWidth="1"/>
    <col min="14840" max="14840" width="25.28515625" style="43" customWidth="1"/>
    <col min="14841" max="14841" width="26.7109375" style="43" customWidth="1"/>
    <col min="14842" max="14842" width="14.28515625" style="43" customWidth="1"/>
    <col min="14843" max="14843" width="19" style="43" customWidth="1"/>
    <col min="14844" max="14844" width="18.140625" style="43" customWidth="1"/>
    <col min="14845" max="14845" width="19" style="43" customWidth="1"/>
    <col min="14846" max="14846" width="19.7109375" style="43" customWidth="1"/>
    <col min="14847" max="14847" width="17.85546875" style="43" customWidth="1"/>
    <col min="14848" max="14848" width="19.5703125" style="43" customWidth="1"/>
    <col min="14849" max="14849" width="17.7109375" style="43" customWidth="1"/>
    <col min="14850" max="14851" width="16.85546875" style="43" customWidth="1"/>
    <col min="14852" max="14852" width="23.140625" style="43" customWidth="1"/>
    <col min="14853" max="14853" width="25.7109375" style="43" customWidth="1"/>
    <col min="14854" max="14854" width="22.85546875" style="43" customWidth="1"/>
    <col min="14855" max="14855" width="10.85546875" style="43" customWidth="1"/>
    <col min="14856" max="15088" width="9.140625" style="43"/>
    <col min="15089" max="15089" width="7.85546875" style="43" customWidth="1"/>
    <col min="15090" max="15090" width="8.85546875" style="43" customWidth="1"/>
    <col min="15091" max="15091" width="9.28515625" style="43" customWidth="1"/>
    <col min="15092" max="15092" width="16.28515625" style="43" customWidth="1"/>
    <col min="15093" max="15093" width="20.28515625" style="43" customWidth="1"/>
    <col min="15094" max="15094" width="17.42578125" style="43" customWidth="1"/>
    <col min="15095" max="15095" width="20.42578125" style="43" customWidth="1"/>
    <col min="15096" max="15096" width="25.28515625" style="43" customWidth="1"/>
    <col min="15097" max="15097" width="26.7109375" style="43" customWidth="1"/>
    <col min="15098" max="15098" width="14.28515625" style="43" customWidth="1"/>
    <col min="15099" max="15099" width="19" style="43" customWidth="1"/>
    <col min="15100" max="15100" width="18.140625" style="43" customWidth="1"/>
    <col min="15101" max="15101" width="19" style="43" customWidth="1"/>
    <col min="15102" max="15102" width="19.7109375" style="43" customWidth="1"/>
    <col min="15103" max="15103" width="17.85546875" style="43" customWidth="1"/>
    <col min="15104" max="15104" width="19.5703125" style="43" customWidth="1"/>
    <col min="15105" max="15105" width="17.7109375" style="43" customWidth="1"/>
    <col min="15106" max="15107" width="16.85546875" style="43" customWidth="1"/>
    <col min="15108" max="15108" width="23.140625" style="43" customWidth="1"/>
    <col min="15109" max="15109" width="25.7109375" style="43" customWidth="1"/>
    <col min="15110" max="15110" width="22.85546875" style="43" customWidth="1"/>
    <col min="15111" max="15111" width="10.85546875" style="43" customWidth="1"/>
    <col min="15112" max="15344" width="9.140625" style="43"/>
    <col min="15345" max="15345" width="7.85546875" style="43" customWidth="1"/>
    <col min="15346" max="15346" width="8.85546875" style="43" customWidth="1"/>
    <col min="15347" max="15347" width="9.28515625" style="43" customWidth="1"/>
    <col min="15348" max="15348" width="16.28515625" style="43" customWidth="1"/>
    <col min="15349" max="15349" width="20.28515625" style="43" customWidth="1"/>
    <col min="15350" max="15350" width="17.42578125" style="43" customWidth="1"/>
    <col min="15351" max="15351" width="20.42578125" style="43" customWidth="1"/>
    <col min="15352" max="15352" width="25.28515625" style="43" customWidth="1"/>
    <col min="15353" max="15353" width="26.7109375" style="43" customWidth="1"/>
    <col min="15354" max="15354" width="14.28515625" style="43" customWidth="1"/>
    <col min="15355" max="15355" width="19" style="43" customWidth="1"/>
    <col min="15356" max="15356" width="18.140625" style="43" customWidth="1"/>
    <col min="15357" max="15357" width="19" style="43" customWidth="1"/>
    <col min="15358" max="15358" width="19.7109375" style="43" customWidth="1"/>
    <col min="15359" max="15359" width="17.85546875" style="43" customWidth="1"/>
    <col min="15360" max="15360" width="19.5703125" style="43" customWidth="1"/>
    <col min="15361" max="15361" width="17.7109375" style="43" customWidth="1"/>
    <col min="15362" max="15363" width="16.85546875" style="43" customWidth="1"/>
    <col min="15364" max="15364" width="23.140625" style="43" customWidth="1"/>
    <col min="15365" max="15365" width="25.7109375" style="43" customWidth="1"/>
    <col min="15366" max="15366" width="22.85546875" style="43" customWidth="1"/>
    <col min="15367" max="15367" width="10.85546875" style="43" customWidth="1"/>
    <col min="15368" max="15600" width="9.140625" style="43"/>
    <col min="15601" max="15601" width="7.85546875" style="43" customWidth="1"/>
    <col min="15602" max="15602" width="8.85546875" style="43" customWidth="1"/>
    <col min="15603" max="15603" width="9.28515625" style="43" customWidth="1"/>
    <col min="15604" max="15604" width="16.28515625" style="43" customWidth="1"/>
    <col min="15605" max="15605" width="20.28515625" style="43" customWidth="1"/>
    <col min="15606" max="15606" width="17.42578125" style="43" customWidth="1"/>
    <col min="15607" max="15607" width="20.42578125" style="43" customWidth="1"/>
    <col min="15608" max="15608" width="25.28515625" style="43" customWidth="1"/>
    <col min="15609" max="15609" width="26.7109375" style="43" customWidth="1"/>
    <col min="15610" max="15610" width="14.28515625" style="43" customWidth="1"/>
    <col min="15611" max="15611" width="19" style="43" customWidth="1"/>
    <col min="15612" max="15612" width="18.140625" style="43" customWidth="1"/>
    <col min="15613" max="15613" width="19" style="43" customWidth="1"/>
    <col min="15614" max="15614" width="19.7109375" style="43" customWidth="1"/>
    <col min="15615" max="15615" width="17.85546875" style="43" customWidth="1"/>
    <col min="15616" max="15616" width="19.5703125" style="43" customWidth="1"/>
    <col min="15617" max="15617" width="17.7109375" style="43" customWidth="1"/>
    <col min="15618" max="15619" width="16.85546875" style="43" customWidth="1"/>
    <col min="15620" max="15620" width="23.140625" style="43" customWidth="1"/>
    <col min="15621" max="15621" width="25.7109375" style="43" customWidth="1"/>
    <col min="15622" max="15622" width="22.85546875" style="43" customWidth="1"/>
    <col min="15623" max="15623" width="10.85546875" style="43" customWidth="1"/>
    <col min="15624" max="15856" width="9.140625" style="43"/>
    <col min="15857" max="15857" width="7.85546875" style="43" customWidth="1"/>
    <col min="15858" max="15858" width="8.85546875" style="43" customWidth="1"/>
    <col min="15859" max="15859" width="9.28515625" style="43" customWidth="1"/>
    <col min="15860" max="15860" width="16.28515625" style="43" customWidth="1"/>
    <col min="15861" max="15861" width="20.28515625" style="43" customWidth="1"/>
    <col min="15862" max="15862" width="17.42578125" style="43" customWidth="1"/>
    <col min="15863" max="15863" width="20.42578125" style="43" customWidth="1"/>
    <col min="15864" max="15864" width="25.28515625" style="43" customWidth="1"/>
    <col min="15865" max="15865" width="26.7109375" style="43" customWidth="1"/>
    <col min="15866" max="15866" width="14.28515625" style="43" customWidth="1"/>
    <col min="15867" max="15867" width="19" style="43" customWidth="1"/>
    <col min="15868" max="15868" width="18.140625" style="43" customWidth="1"/>
    <col min="15869" max="15869" width="19" style="43" customWidth="1"/>
    <col min="15870" max="15870" width="19.7109375" style="43" customWidth="1"/>
    <col min="15871" max="15871" width="17.85546875" style="43" customWidth="1"/>
    <col min="15872" max="15872" width="19.5703125" style="43" customWidth="1"/>
    <col min="15873" max="15873" width="17.7109375" style="43" customWidth="1"/>
    <col min="15874" max="15875" width="16.85546875" style="43" customWidth="1"/>
    <col min="15876" max="15876" width="23.140625" style="43" customWidth="1"/>
    <col min="15877" max="15877" width="25.7109375" style="43" customWidth="1"/>
    <col min="15878" max="15878" width="22.85546875" style="43" customWidth="1"/>
    <col min="15879" max="15879" width="10.85546875" style="43" customWidth="1"/>
    <col min="15880" max="16112" width="9.140625" style="43"/>
    <col min="16113" max="16113" width="7.85546875" style="43" customWidth="1"/>
    <col min="16114" max="16114" width="8.85546875" style="43" customWidth="1"/>
    <col min="16115" max="16115" width="9.28515625" style="43" customWidth="1"/>
    <col min="16116" max="16116" width="16.28515625" style="43" customWidth="1"/>
    <col min="16117" max="16117" width="20.28515625" style="43" customWidth="1"/>
    <col min="16118" max="16118" width="17.42578125" style="43" customWidth="1"/>
    <col min="16119" max="16119" width="20.42578125" style="43" customWidth="1"/>
    <col min="16120" max="16120" width="25.28515625" style="43" customWidth="1"/>
    <col min="16121" max="16121" width="26.7109375" style="43" customWidth="1"/>
    <col min="16122" max="16122" width="14.28515625" style="43" customWidth="1"/>
    <col min="16123" max="16123" width="19" style="43" customWidth="1"/>
    <col min="16124" max="16124" width="18.140625" style="43" customWidth="1"/>
    <col min="16125" max="16125" width="19" style="43" customWidth="1"/>
    <col min="16126" max="16126" width="19.7109375" style="43" customWidth="1"/>
    <col min="16127" max="16127" width="17.85546875" style="43" customWidth="1"/>
    <col min="16128" max="16128" width="19.5703125" style="43" customWidth="1"/>
    <col min="16129" max="16129" width="17.7109375" style="43" customWidth="1"/>
    <col min="16130" max="16131" width="16.85546875" style="43" customWidth="1"/>
    <col min="16132" max="16132" width="23.140625" style="43" customWidth="1"/>
    <col min="16133" max="16133" width="25.7109375" style="43" customWidth="1"/>
    <col min="16134" max="16134" width="22.85546875" style="43" customWidth="1"/>
    <col min="16135" max="16135" width="10.85546875" style="43" customWidth="1"/>
    <col min="16136" max="16384" width="9.140625" style="43"/>
  </cols>
  <sheetData>
    <row r="1" spans="1:22" s="13" customFormat="1" ht="79.5" customHeight="1" x14ac:dyDescent="0.2">
      <c r="A1" s="92" t="s">
        <v>3</v>
      </c>
      <c r="B1" s="95" t="s">
        <v>152</v>
      </c>
      <c r="C1" s="95"/>
      <c r="D1" s="95"/>
      <c r="E1" s="95"/>
      <c r="F1" s="95"/>
      <c r="G1" s="95"/>
      <c r="H1" s="95"/>
      <c r="I1" s="95"/>
      <c r="J1" s="96" t="s">
        <v>153</v>
      </c>
      <c r="K1" s="97"/>
      <c r="L1" s="97"/>
      <c r="M1" s="97"/>
      <c r="N1" s="97"/>
      <c r="O1" s="97"/>
      <c r="P1" s="97"/>
      <c r="Q1" s="97"/>
      <c r="R1" s="97"/>
      <c r="S1" s="97"/>
      <c r="T1" s="97"/>
      <c r="U1" s="98"/>
      <c r="V1" s="92" t="s">
        <v>13</v>
      </c>
    </row>
    <row r="2" spans="1:22" s="14" customFormat="1" ht="30.75" customHeight="1" x14ac:dyDescent="0.2">
      <c r="A2" s="93"/>
      <c r="B2" s="95" t="s">
        <v>154</v>
      </c>
      <c r="C2" s="95" t="s">
        <v>1</v>
      </c>
      <c r="D2" s="100" t="s">
        <v>155</v>
      </c>
      <c r="E2" s="95" t="s">
        <v>8</v>
      </c>
      <c r="F2" s="95" t="s">
        <v>156</v>
      </c>
      <c r="G2" s="106" t="s">
        <v>157</v>
      </c>
      <c r="H2" s="95" t="s">
        <v>158</v>
      </c>
      <c r="I2" s="95" t="s">
        <v>159</v>
      </c>
      <c r="J2" s="95" t="s">
        <v>160</v>
      </c>
      <c r="K2" s="95" t="s">
        <v>154</v>
      </c>
      <c r="L2" s="95" t="s">
        <v>1</v>
      </c>
      <c r="M2" s="95" t="s">
        <v>8</v>
      </c>
      <c r="N2" s="100" t="s">
        <v>155</v>
      </c>
      <c r="O2" s="101" t="s">
        <v>161</v>
      </c>
      <c r="P2" s="102"/>
      <c r="Q2" s="102"/>
      <c r="R2" s="103"/>
      <c r="S2" s="104" t="s">
        <v>162</v>
      </c>
      <c r="T2" s="100" t="s">
        <v>163</v>
      </c>
      <c r="U2" s="101" t="s">
        <v>159</v>
      </c>
      <c r="V2" s="93"/>
    </row>
    <row r="3" spans="1:22" s="14" customFormat="1" ht="130.5" customHeight="1" x14ac:dyDescent="0.2">
      <c r="A3" s="94"/>
      <c r="B3" s="95"/>
      <c r="C3" s="95"/>
      <c r="D3" s="100"/>
      <c r="E3" s="95"/>
      <c r="F3" s="95"/>
      <c r="G3" s="106"/>
      <c r="H3" s="95"/>
      <c r="I3" s="95"/>
      <c r="J3" s="95"/>
      <c r="K3" s="95"/>
      <c r="L3" s="95"/>
      <c r="M3" s="95"/>
      <c r="N3" s="100"/>
      <c r="O3" s="15" t="s">
        <v>149</v>
      </c>
      <c r="P3" s="15" t="s">
        <v>164</v>
      </c>
      <c r="Q3" s="15" t="s">
        <v>165</v>
      </c>
      <c r="R3" s="15" t="s">
        <v>166</v>
      </c>
      <c r="S3" s="105"/>
      <c r="T3" s="100"/>
      <c r="U3" s="101"/>
      <c r="V3" s="94"/>
    </row>
    <row r="4" spans="1:22" s="13" customFormat="1" ht="150" customHeight="1" x14ac:dyDescent="0.2">
      <c r="A4" s="16">
        <v>1</v>
      </c>
      <c r="B4" s="16">
        <v>57</v>
      </c>
      <c r="C4" s="16">
        <v>2</v>
      </c>
      <c r="D4" s="17">
        <v>1463</v>
      </c>
      <c r="E4" s="16" t="s">
        <v>91</v>
      </c>
      <c r="F4" s="18" t="s">
        <v>167</v>
      </c>
      <c r="G4" s="16" t="s">
        <v>168</v>
      </c>
      <c r="H4" s="16" t="s">
        <v>169</v>
      </c>
      <c r="I4" s="16" t="s">
        <v>170</v>
      </c>
      <c r="J4" s="19">
        <v>1</v>
      </c>
      <c r="K4" s="20">
        <v>57</v>
      </c>
      <c r="L4" s="20">
        <v>2</v>
      </c>
      <c r="M4" s="21" t="s">
        <v>91</v>
      </c>
      <c r="N4" s="22">
        <v>1463</v>
      </c>
      <c r="O4" s="23">
        <v>418.9</v>
      </c>
      <c r="P4" s="24"/>
      <c r="Q4" s="25"/>
      <c r="R4" s="26">
        <f t="shared" ref="R4:R67" si="0">O4-P4-Q4</f>
        <v>418.9</v>
      </c>
      <c r="S4" s="26">
        <f t="shared" ref="S4:S67" si="1">N4-O4</f>
        <v>1044.0999999999999</v>
      </c>
      <c r="T4" s="21" t="s">
        <v>169</v>
      </c>
      <c r="U4" s="21" t="s">
        <v>171</v>
      </c>
      <c r="V4" s="16"/>
    </row>
    <row r="5" spans="1:22" s="13" customFormat="1" ht="150" customHeight="1" x14ac:dyDescent="0.2">
      <c r="A5" s="16">
        <v>2</v>
      </c>
      <c r="B5" s="16">
        <v>57</v>
      </c>
      <c r="C5" s="16">
        <v>3</v>
      </c>
      <c r="D5" s="17">
        <v>4859</v>
      </c>
      <c r="E5" s="16" t="s">
        <v>91</v>
      </c>
      <c r="F5" s="18" t="s">
        <v>172</v>
      </c>
      <c r="G5" s="16" t="s">
        <v>168</v>
      </c>
      <c r="H5" s="16" t="s">
        <v>169</v>
      </c>
      <c r="I5" s="16" t="s">
        <v>173</v>
      </c>
      <c r="J5" s="19">
        <v>1</v>
      </c>
      <c r="K5" s="20">
        <v>57</v>
      </c>
      <c r="L5" s="20">
        <v>3</v>
      </c>
      <c r="M5" s="21" t="s">
        <v>91</v>
      </c>
      <c r="N5" s="22">
        <v>4859</v>
      </c>
      <c r="O5" s="23">
        <v>1379.7</v>
      </c>
      <c r="P5" s="24"/>
      <c r="Q5" s="25"/>
      <c r="R5" s="26">
        <f t="shared" si="0"/>
        <v>1379.7</v>
      </c>
      <c r="S5" s="26">
        <f t="shared" si="1"/>
        <v>3479.3</v>
      </c>
      <c r="T5" s="21" t="s">
        <v>169</v>
      </c>
      <c r="U5" s="21" t="s">
        <v>174</v>
      </c>
      <c r="V5" s="16"/>
    </row>
    <row r="6" spans="1:22" s="13" customFormat="1" ht="150" customHeight="1" x14ac:dyDescent="0.2">
      <c r="A6" s="16">
        <v>3</v>
      </c>
      <c r="B6" s="16">
        <v>57</v>
      </c>
      <c r="C6" s="16">
        <v>40</v>
      </c>
      <c r="D6" s="17">
        <v>5440</v>
      </c>
      <c r="E6" s="16" t="s">
        <v>175</v>
      </c>
      <c r="F6" s="18" t="s">
        <v>176</v>
      </c>
      <c r="G6" s="16" t="s">
        <v>176</v>
      </c>
      <c r="H6" s="16" t="s">
        <v>177</v>
      </c>
      <c r="I6" s="16" t="s">
        <v>178</v>
      </c>
      <c r="J6" s="19">
        <v>1</v>
      </c>
      <c r="K6" s="20">
        <v>57</v>
      </c>
      <c r="L6" s="20">
        <v>40</v>
      </c>
      <c r="M6" s="21" t="s">
        <v>175</v>
      </c>
      <c r="N6" s="22">
        <v>5440</v>
      </c>
      <c r="O6" s="23">
        <v>1528.5</v>
      </c>
      <c r="P6" s="24"/>
      <c r="Q6" s="25"/>
      <c r="R6" s="26">
        <f t="shared" si="0"/>
        <v>1528.5</v>
      </c>
      <c r="S6" s="26">
        <f t="shared" si="1"/>
        <v>3911.5</v>
      </c>
      <c r="T6" s="21" t="s">
        <v>177</v>
      </c>
      <c r="U6" s="21" t="s">
        <v>179</v>
      </c>
      <c r="V6" s="16"/>
    </row>
    <row r="7" spans="1:22" s="13" customFormat="1" ht="69.75" x14ac:dyDescent="0.2">
      <c r="A7" s="16">
        <v>4</v>
      </c>
      <c r="B7" s="16">
        <v>57</v>
      </c>
      <c r="C7" s="16">
        <v>42</v>
      </c>
      <c r="D7" s="17">
        <v>623.70000000000005</v>
      </c>
      <c r="E7" s="16" t="s">
        <v>175</v>
      </c>
      <c r="F7" s="18" t="s">
        <v>176</v>
      </c>
      <c r="G7" s="16" t="s">
        <v>176</v>
      </c>
      <c r="H7" s="16" t="s">
        <v>180</v>
      </c>
      <c r="I7" s="16" t="s">
        <v>181</v>
      </c>
      <c r="J7" s="19">
        <v>1</v>
      </c>
      <c r="K7" s="20">
        <v>57</v>
      </c>
      <c r="L7" s="20">
        <v>42</v>
      </c>
      <c r="M7" s="21" t="s">
        <v>175</v>
      </c>
      <c r="N7" s="22">
        <v>623.70000000000005</v>
      </c>
      <c r="O7" s="23">
        <v>328.5</v>
      </c>
      <c r="P7" s="24"/>
      <c r="Q7" s="25"/>
      <c r="R7" s="26">
        <f t="shared" si="0"/>
        <v>328.5</v>
      </c>
      <c r="S7" s="26">
        <f t="shared" si="1"/>
        <v>295.20000000000005</v>
      </c>
      <c r="T7" s="21" t="s">
        <v>180</v>
      </c>
      <c r="U7" s="21" t="s">
        <v>182</v>
      </c>
      <c r="V7" s="16"/>
    </row>
    <row r="8" spans="1:22" s="13" customFormat="1" ht="139.5" x14ac:dyDescent="0.2">
      <c r="A8" s="16">
        <v>5</v>
      </c>
      <c r="B8" s="16">
        <v>57</v>
      </c>
      <c r="C8" s="16">
        <v>43</v>
      </c>
      <c r="D8" s="17">
        <v>8.5</v>
      </c>
      <c r="E8" s="16" t="s">
        <v>183</v>
      </c>
      <c r="F8" s="18" t="s">
        <v>184</v>
      </c>
      <c r="G8" s="16" t="s">
        <v>185</v>
      </c>
      <c r="H8" s="16" t="s">
        <v>186</v>
      </c>
      <c r="I8" s="16" t="s">
        <v>187</v>
      </c>
      <c r="J8" s="19">
        <v>1</v>
      </c>
      <c r="K8" s="20">
        <v>57</v>
      </c>
      <c r="L8" s="20">
        <v>43</v>
      </c>
      <c r="M8" s="21" t="s">
        <v>91</v>
      </c>
      <c r="N8" s="22">
        <v>8.5</v>
      </c>
      <c r="O8" s="23">
        <v>8.5</v>
      </c>
      <c r="P8" s="24"/>
      <c r="Q8" s="25"/>
      <c r="R8" s="26">
        <f t="shared" si="0"/>
        <v>8.5</v>
      </c>
      <c r="S8" s="26">
        <f t="shared" si="1"/>
        <v>0</v>
      </c>
      <c r="T8" s="21" t="s">
        <v>186</v>
      </c>
      <c r="U8" s="21" t="s">
        <v>188</v>
      </c>
      <c r="V8" s="16"/>
    </row>
    <row r="9" spans="1:22" s="13" customFormat="1" ht="116.25" x14ac:dyDescent="0.2">
      <c r="A9" s="16">
        <v>6</v>
      </c>
      <c r="B9" s="16">
        <v>57</v>
      </c>
      <c r="C9" s="16">
        <v>44</v>
      </c>
      <c r="D9" s="17">
        <v>1358</v>
      </c>
      <c r="E9" s="16" t="s">
        <v>91</v>
      </c>
      <c r="F9" s="18" t="s">
        <v>189</v>
      </c>
      <c r="G9" s="16" t="s">
        <v>190</v>
      </c>
      <c r="H9" s="16" t="s">
        <v>191</v>
      </c>
      <c r="I9" s="16" t="s">
        <v>192</v>
      </c>
      <c r="J9" s="19">
        <v>1</v>
      </c>
      <c r="K9" s="20">
        <v>57</v>
      </c>
      <c r="L9" s="20">
        <v>44</v>
      </c>
      <c r="M9" s="21" t="s">
        <v>91</v>
      </c>
      <c r="N9" s="22">
        <v>1358</v>
      </c>
      <c r="O9" s="23">
        <v>85.3</v>
      </c>
      <c r="P9" s="24"/>
      <c r="Q9" s="25"/>
      <c r="R9" s="26">
        <f t="shared" si="0"/>
        <v>85.3</v>
      </c>
      <c r="S9" s="26">
        <f t="shared" si="1"/>
        <v>1272.7</v>
      </c>
      <c r="T9" s="21" t="s">
        <v>191</v>
      </c>
      <c r="U9" s="21" t="s">
        <v>193</v>
      </c>
      <c r="V9" s="16"/>
    </row>
    <row r="10" spans="1:22" s="13" customFormat="1" ht="69.75" x14ac:dyDescent="0.2">
      <c r="A10" s="16">
        <v>7</v>
      </c>
      <c r="B10" s="16">
        <v>57</v>
      </c>
      <c r="C10" s="16">
        <v>81</v>
      </c>
      <c r="D10" s="17">
        <v>7025.9</v>
      </c>
      <c r="E10" s="16" t="s">
        <v>91</v>
      </c>
      <c r="F10" s="18" t="s">
        <v>194</v>
      </c>
      <c r="G10" s="16" t="s">
        <v>195</v>
      </c>
      <c r="H10" s="16" t="s">
        <v>196</v>
      </c>
      <c r="I10" s="16" t="s">
        <v>197</v>
      </c>
      <c r="J10" s="19">
        <v>1</v>
      </c>
      <c r="K10" s="20">
        <v>57</v>
      </c>
      <c r="L10" s="20">
        <v>81</v>
      </c>
      <c r="M10" s="21" t="s">
        <v>91</v>
      </c>
      <c r="N10" s="22">
        <v>7025.9</v>
      </c>
      <c r="O10" s="23">
        <v>1396.5</v>
      </c>
      <c r="P10" s="24"/>
      <c r="Q10" s="25"/>
      <c r="R10" s="26">
        <f t="shared" si="0"/>
        <v>1396.5</v>
      </c>
      <c r="S10" s="26">
        <f t="shared" si="1"/>
        <v>5629.4</v>
      </c>
      <c r="T10" s="21" t="s">
        <v>198</v>
      </c>
      <c r="U10" s="21" t="s">
        <v>197</v>
      </c>
      <c r="V10" s="16"/>
    </row>
    <row r="11" spans="1:22" s="13" customFormat="1" ht="93" x14ac:dyDescent="0.2">
      <c r="A11" s="16">
        <v>8</v>
      </c>
      <c r="B11" s="16">
        <v>57</v>
      </c>
      <c r="C11" s="16">
        <v>83</v>
      </c>
      <c r="D11" s="17">
        <v>3808</v>
      </c>
      <c r="E11" s="16" t="s">
        <v>91</v>
      </c>
      <c r="F11" s="18" t="s">
        <v>176</v>
      </c>
      <c r="G11" s="16" t="s">
        <v>176</v>
      </c>
      <c r="H11" s="16" t="s">
        <v>199</v>
      </c>
      <c r="I11" s="16" t="s">
        <v>200</v>
      </c>
      <c r="J11" s="19">
        <v>1</v>
      </c>
      <c r="K11" s="20">
        <v>57</v>
      </c>
      <c r="L11" s="20">
        <v>83</v>
      </c>
      <c r="M11" s="21" t="s">
        <v>91</v>
      </c>
      <c r="N11" s="22">
        <v>3808</v>
      </c>
      <c r="O11" s="23">
        <v>91.4</v>
      </c>
      <c r="P11" s="24"/>
      <c r="Q11" s="25"/>
      <c r="R11" s="26">
        <f t="shared" si="0"/>
        <v>91.4</v>
      </c>
      <c r="S11" s="26">
        <f t="shared" si="1"/>
        <v>3716.6</v>
      </c>
      <c r="T11" s="21" t="s">
        <v>201</v>
      </c>
      <c r="U11" s="21" t="s">
        <v>202</v>
      </c>
      <c r="V11" s="16"/>
    </row>
    <row r="12" spans="1:22" s="13" customFormat="1" ht="93" x14ac:dyDescent="0.2">
      <c r="A12" s="16">
        <v>9</v>
      </c>
      <c r="B12" s="16">
        <v>57</v>
      </c>
      <c r="C12" s="16">
        <v>128</v>
      </c>
      <c r="D12" s="17">
        <v>2065</v>
      </c>
      <c r="E12" s="16" t="s">
        <v>91</v>
      </c>
      <c r="F12" s="18" t="s">
        <v>176</v>
      </c>
      <c r="G12" s="16" t="s">
        <v>176</v>
      </c>
      <c r="H12" s="18" t="s">
        <v>176</v>
      </c>
      <c r="I12" s="16" t="s">
        <v>200</v>
      </c>
      <c r="J12" s="19">
        <v>1</v>
      </c>
      <c r="K12" s="20">
        <v>57</v>
      </c>
      <c r="L12" s="20">
        <v>128</v>
      </c>
      <c r="M12" s="21" t="s">
        <v>91</v>
      </c>
      <c r="N12" s="22">
        <v>2065</v>
      </c>
      <c r="O12" s="23">
        <v>497.3</v>
      </c>
      <c r="P12" s="24"/>
      <c r="Q12" s="25"/>
      <c r="R12" s="26">
        <f t="shared" si="0"/>
        <v>497.3</v>
      </c>
      <c r="S12" s="26">
        <f t="shared" si="1"/>
        <v>1567.7</v>
      </c>
      <c r="T12" s="27" t="s">
        <v>176</v>
      </c>
      <c r="U12" s="21" t="s">
        <v>202</v>
      </c>
      <c r="V12" s="16"/>
    </row>
    <row r="13" spans="1:22" s="13" customFormat="1" ht="93" x14ac:dyDescent="0.2">
      <c r="A13" s="16">
        <v>10</v>
      </c>
      <c r="B13" s="16">
        <v>57</v>
      </c>
      <c r="C13" s="16">
        <v>129</v>
      </c>
      <c r="D13" s="17">
        <v>3404</v>
      </c>
      <c r="E13" s="16" t="s">
        <v>91</v>
      </c>
      <c r="F13" s="18" t="s">
        <v>176</v>
      </c>
      <c r="G13" s="16" t="s">
        <v>176</v>
      </c>
      <c r="H13" s="18" t="s">
        <v>176</v>
      </c>
      <c r="I13" s="16" t="s">
        <v>200</v>
      </c>
      <c r="J13" s="19">
        <v>1</v>
      </c>
      <c r="K13" s="20">
        <v>57</v>
      </c>
      <c r="L13" s="20">
        <v>129</v>
      </c>
      <c r="M13" s="21" t="s">
        <v>91</v>
      </c>
      <c r="N13" s="22">
        <v>3404</v>
      </c>
      <c r="O13" s="23">
        <v>4.0999999999999996</v>
      </c>
      <c r="P13" s="24"/>
      <c r="Q13" s="25"/>
      <c r="R13" s="26">
        <f t="shared" si="0"/>
        <v>4.0999999999999996</v>
      </c>
      <c r="S13" s="26">
        <f t="shared" si="1"/>
        <v>3399.9</v>
      </c>
      <c r="T13" s="27" t="s">
        <v>176</v>
      </c>
      <c r="U13" s="21" t="s">
        <v>202</v>
      </c>
      <c r="V13" s="16"/>
    </row>
    <row r="14" spans="1:22" s="13" customFormat="1" ht="116.25" x14ac:dyDescent="0.2">
      <c r="A14" s="16">
        <v>11</v>
      </c>
      <c r="B14" s="16">
        <v>57</v>
      </c>
      <c r="C14" s="16">
        <v>130</v>
      </c>
      <c r="D14" s="17">
        <v>4116</v>
      </c>
      <c r="E14" s="16" t="s">
        <v>91</v>
      </c>
      <c r="F14" s="18" t="s">
        <v>203</v>
      </c>
      <c r="G14" s="16" t="s">
        <v>204</v>
      </c>
      <c r="H14" s="16" t="s">
        <v>205</v>
      </c>
      <c r="I14" s="16" t="s">
        <v>206</v>
      </c>
      <c r="J14" s="19">
        <v>1</v>
      </c>
      <c r="K14" s="20">
        <v>57</v>
      </c>
      <c r="L14" s="20">
        <v>130</v>
      </c>
      <c r="M14" s="21" t="s">
        <v>91</v>
      </c>
      <c r="N14" s="22">
        <v>4116</v>
      </c>
      <c r="O14" s="23">
        <v>1287.2</v>
      </c>
      <c r="P14" s="24"/>
      <c r="Q14" s="25"/>
      <c r="R14" s="26">
        <f t="shared" si="0"/>
        <v>1287.2</v>
      </c>
      <c r="S14" s="26">
        <f t="shared" si="1"/>
        <v>2828.8</v>
      </c>
      <c r="T14" s="21" t="s">
        <v>205</v>
      </c>
      <c r="U14" s="21" t="s">
        <v>207</v>
      </c>
      <c r="V14" s="16"/>
    </row>
    <row r="15" spans="1:22" s="13" customFormat="1" ht="116.25" customHeight="1" x14ac:dyDescent="0.2">
      <c r="A15" s="16">
        <v>12</v>
      </c>
      <c r="B15" s="16">
        <v>57</v>
      </c>
      <c r="C15" s="16">
        <v>131</v>
      </c>
      <c r="D15" s="17">
        <v>6557</v>
      </c>
      <c r="E15" s="16" t="s">
        <v>91</v>
      </c>
      <c r="F15" s="18" t="s">
        <v>208</v>
      </c>
      <c r="G15" s="16" t="s">
        <v>209</v>
      </c>
      <c r="H15" s="16" t="s">
        <v>210</v>
      </c>
      <c r="I15" s="16" t="s">
        <v>211</v>
      </c>
      <c r="J15" s="19">
        <v>1</v>
      </c>
      <c r="K15" s="20">
        <v>57</v>
      </c>
      <c r="L15" s="20">
        <v>131</v>
      </c>
      <c r="M15" s="21" t="s">
        <v>91</v>
      </c>
      <c r="N15" s="22">
        <v>6557</v>
      </c>
      <c r="O15" s="23">
        <v>360.9</v>
      </c>
      <c r="P15" s="24"/>
      <c r="Q15" s="25"/>
      <c r="R15" s="26">
        <f t="shared" si="0"/>
        <v>360.9</v>
      </c>
      <c r="S15" s="26">
        <f t="shared" si="1"/>
        <v>6196.1</v>
      </c>
      <c r="T15" s="21" t="s">
        <v>212</v>
      </c>
      <c r="U15" s="21" t="s">
        <v>213</v>
      </c>
      <c r="V15" s="16"/>
    </row>
    <row r="16" spans="1:22" s="13" customFormat="1" ht="140.1" customHeight="1" x14ac:dyDescent="0.2">
      <c r="A16" s="16">
        <v>13</v>
      </c>
      <c r="B16" s="16">
        <v>57</v>
      </c>
      <c r="C16" s="16">
        <v>140</v>
      </c>
      <c r="D16" s="17">
        <v>2129</v>
      </c>
      <c r="E16" s="16" t="s">
        <v>91</v>
      </c>
      <c r="F16" s="18" t="s">
        <v>214</v>
      </c>
      <c r="G16" s="16" t="s">
        <v>215</v>
      </c>
      <c r="H16" s="16" t="s">
        <v>216</v>
      </c>
      <c r="I16" s="16" t="s">
        <v>178</v>
      </c>
      <c r="J16" s="19">
        <v>1</v>
      </c>
      <c r="K16" s="20">
        <v>57</v>
      </c>
      <c r="L16" s="20">
        <v>140</v>
      </c>
      <c r="M16" s="21" t="s">
        <v>91</v>
      </c>
      <c r="N16" s="22">
        <v>2129</v>
      </c>
      <c r="O16" s="23">
        <v>245.2</v>
      </c>
      <c r="P16" s="24"/>
      <c r="Q16" s="25"/>
      <c r="R16" s="26">
        <f t="shared" si="0"/>
        <v>245.2</v>
      </c>
      <c r="S16" s="26">
        <f t="shared" si="1"/>
        <v>1883.8</v>
      </c>
      <c r="T16" s="21" t="s">
        <v>217</v>
      </c>
      <c r="U16" s="21" t="s">
        <v>179</v>
      </c>
      <c r="V16" s="16"/>
    </row>
    <row r="17" spans="1:22" s="13" customFormat="1" ht="140.1" customHeight="1" x14ac:dyDescent="0.2">
      <c r="A17" s="16">
        <v>14</v>
      </c>
      <c r="B17" s="16">
        <v>57</v>
      </c>
      <c r="C17" s="16">
        <v>141</v>
      </c>
      <c r="D17" s="17">
        <v>3506</v>
      </c>
      <c r="E17" s="16" t="s">
        <v>91</v>
      </c>
      <c r="F17" s="18" t="s">
        <v>218</v>
      </c>
      <c r="G17" s="16" t="s">
        <v>215</v>
      </c>
      <c r="H17" s="16" t="s">
        <v>219</v>
      </c>
      <c r="I17" s="16" t="s">
        <v>178</v>
      </c>
      <c r="J17" s="19">
        <v>1</v>
      </c>
      <c r="K17" s="20">
        <v>57</v>
      </c>
      <c r="L17" s="20">
        <v>141</v>
      </c>
      <c r="M17" s="21" t="s">
        <v>91</v>
      </c>
      <c r="N17" s="22">
        <v>3506</v>
      </c>
      <c r="O17" s="23">
        <v>838.3</v>
      </c>
      <c r="P17" s="24"/>
      <c r="Q17" s="25"/>
      <c r="R17" s="26">
        <f t="shared" si="0"/>
        <v>838.3</v>
      </c>
      <c r="S17" s="26">
        <f t="shared" si="1"/>
        <v>2667.7</v>
      </c>
      <c r="T17" s="21" t="s">
        <v>217</v>
      </c>
      <c r="U17" s="21" t="s">
        <v>179</v>
      </c>
      <c r="V17" s="16"/>
    </row>
    <row r="18" spans="1:22" s="13" customFormat="1" ht="140.1" customHeight="1" x14ac:dyDescent="0.2">
      <c r="A18" s="16">
        <v>15</v>
      </c>
      <c r="B18" s="16">
        <v>57</v>
      </c>
      <c r="C18" s="16">
        <v>142</v>
      </c>
      <c r="D18" s="17">
        <v>2400</v>
      </c>
      <c r="E18" s="16" t="s">
        <v>91</v>
      </c>
      <c r="F18" s="18" t="s">
        <v>220</v>
      </c>
      <c r="G18" s="16" t="s">
        <v>221</v>
      </c>
      <c r="H18" s="16" t="s">
        <v>222</v>
      </c>
      <c r="I18" s="16" t="s">
        <v>192</v>
      </c>
      <c r="J18" s="19">
        <v>1</v>
      </c>
      <c r="K18" s="20">
        <v>57</v>
      </c>
      <c r="L18" s="20">
        <v>142</v>
      </c>
      <c r="M18" s="21" t="s">
        <v>91</v>
      </c>
      <c r="N18" s="22">
        <v>2400</v>
      </c>
      <c r="O18" s="23">
        <v>683.3</v>
      </c>
      <c r="P18" s="24"/>
      <c r="Q18" s="25"/>
      <c r="R18" s="26">
        <f t="shared" si="0"/>
        <v>683.3</v>
      </c>
      <c r="S18" s="26">
        <f t="shared" si="1"/>
        <v>1716.7</v>
      </c>
      <c r="T18" s="21" t="s">
        <v>223</v>
      </c>
      <c r="U18" s="21" t="s">
        <v>193</v>
      </c>
      <c r="V18" s="16"/>
    </row>
    <row r="19" spans="1:22" s="13" customFormat="1" ht="140.1" customHeight="1" x14ac:dyDescent="0.2">
      <c r="A19" s="16">
        <v>16</v>
      </c>
      <c r="B19" s="16">
        <v>57</v>
      </c>
      <c r="C19" s="16">
        <v>143</v>
      </c>
      <c r="D19" s="17">
        <v>3252</v>
      </c>
      <c r="E19" s="16" t="s">
        <v>91</v>
      </c>
      <c r="F19" s="18" t="s">
        <v>224</v>
      </c>
      <c r="G19" s="16" t="s">
        <v>221</v>
      </c>
      <c r="H19" s="16" t="s">
        <v>222</v>
      </c>
      <c r="I19" s="16" t="s">
        <v>192</v>
      </c>
      <c r="J19" s="19">
        <v>1</v>
      </c>
      <c r="K19" s="20">
        <v>57</v>
      </c>
      <c r="L19" s="20">
        <v>143</v>
      </c>
      <c r="M19" s="21" t="s">
        <v>91</v>
      </c>
      <c r="N19" s="22">
        <v>3252</v>
      </c>
      <c r="O19" s="23">
        <v>101.8</v>
      </c>
      <c r="P19" s="24"/>
      <c r="Q19" s="25"/>
      <c r="R19" s="26">
        <f t="shared" si="0"/>
        <v>101.8</v>
      </c>
      <c r="S19" s="26">
        <f t="shared" si="1"/>
        <v>3150.2</v>
      </c>
      <c r="T19" s="21" t="s">
        <v>223</v>
      </c>
      <c r="U19" s="21" t="s">
        <v>193</v>
      </c>
      <c r="V19" s="16"/>
    </row>
    <row r="20" spans="1:22" s="13" customFormat="1" ht="140.1" customHeight="1" x14ac:dyDescent="0.2">
      <c r="A20" s="16">
        <v>17</v>
      </c>
      <c r="B20" s="16">
        <v>57</v>
      </c>
      <c r="C20" s="16">
        <v>178</v>
      </c>
      <c r="D20" s="17">
        <v>6337</v>
      </c>
      <c r="E20" s="16" t="s">
        <v>175</v>
      </c>
      <c r="F20" s="18" t="s">
        <v>225</v>
      </c>
      <c r="G20" s="16" t="s">
        <v>226</v>
      </c>
      <c r="H20" s="16" t="s">
        <v>227</v>
      </c>
      <c r="I20" s="16" t="s">
        <v>192</v>
      </c>
      <c r="J20" s="19">
        <v>1</v>
      </c>
      <c r="K20" s="20">
        <v>57</v>
      </c>
      <c r="L20" s="20">
        <v>178</v>
      </c>
      <c r="M20" s="21" t="s">
        <v>175</v>
      </c>
      <c r="N20" s="22">
        <v>6337</v>
      </c>
      <c r="O20" s="23">
        <v>1056.7</v>
      </c>
      <c r="P20" s="24"/>
      <c r="Q20" s="25"/>
      <c r="R20" s="26">
        <f t="shared" si="0"/>
        <v>1056.7</v>
      </c>
      <c r="S20" s="26">
        <f t="shared" si="1"/>
        <v>5280.3</v>
      </c>
      <c r="T20" s="21" t="s">
        <v>228</v>
      </c>
      <c r="U20" s="21" t="s">
        <v>193</v>
      </c>
      <c r="V20" s="16"/>
    </row>
    <row r="21" spans="1:22" s="13" customFormat="1" ht="140.1" customHeight="1" x14ac:dyDescent="0.2">
      <c r="A21" s="16">
        <v>18</v>
      </c>
      <c r="B21" s="16">
        <v>57</v>
      </c>
      <c r="C21" s="16">
        <v>179</v>
      </c>
      <c r="D21" s="17">
        <v>5151</v>
      </c>
      <c r="E21" s="16" t="s">
        <v>91</v>
      </c>
      <c r="F21" s="18" t="s">
        <v>229</v>
      </c>
      <c r="G21" s="16" t="s">
        <v>230</v>
      </c>
      <c r="H21" s="16" t="s">
        <v>231</v>
      </c>
      <c r="I21" s="16" t="s">
        <v>192</v>
      </c>
      <c r="J21" s="19">
        <v>1</v>
      </c>
      <c r="K21" s="20">
        <v>57</v>
      </c>
      <c r="L21" s="20">
        <v>179</v>
      </c>
      <c r="M21" s="21" t="s">
        <v>91</v>
      </c>
      <c r="N21" s="22">
        <v>5151</v>
      </c>
      <c r="O21" s="23">
        <v>878.7</v>
      </c>
      <c r="P21" s="24"/>
      <c r="Q21" s="25"/>
      <c r="R21" s="26">
        <f t="shared" si="0"/>
        <v>878.7</v>
      </c>
      <c r="S21" s="26">
        <f t="shared" si="1"/>
        <v>4272.3</v>
      </c>
      <c r="T21" s="21" t="s">
        <v>231</v>
      </c>
      <c r="U21" s="21" t="s">
        <v>193</v>
      </c>
      <c r="V21" s="16"/>
    </row>
    <row r="22" spans="1:22" s="13" customFormat="1" ht="144.94999999999999" customHeight="1" x14ac:dyDescent="0.2">
      <c r="A22" s="16">
        <v>19</v>
      </c>
      <c r="B22" s="16">
        <v>57</v>
      </c>
      <c r="C22" s="16">
        <v>196</v>
      </c>
      <c r="D22" s="17">
        <v>2151</v>
      </c>
      <c r="E22" s="16" t="s">
        <v>91</v>
      </c>
      <c r="F22" s="18" t="s">
        <v>232</v>
      </c>
      <c r="G22" s="16" t="s">
        <v>233</v>
      </c>
      <c r="H22" s="16" t="s">
        <v>234</v>
      </c>
      <c r="I22" s="16" t="s">
        <v>235</v>
      </c>
      <c r="J22" s="19">
        <v>1</v>
      </c>
      <c r="K22" s="20">
        <v>57</v>
      </c>
      <c r="L22" s="20">
        <v>196</v>
      </c>
      <c r="M22" s="21" t="s">
        <v>91</v>
      </c>
      <c r="N22" s="22">
        <v>2151</v>
      </c>
      <c r="O22" s="23">
        <v>438.5</v>
      </c>
      <c r="P22" s="24"/>
      <c r="Q22" s="25"/>
      <c r="R22" s="26">
        <f t="shared" si="0"/>
        <v>438.5</v>
      </c>
      <c r="S22" s="26">
        <f t="shared" si="1"/>
        <v>1712.5</v>
      </c>
      <c r="T22" s="21" t="s">
        <v>236</v>
      </c>
      <c r="U22" s="21" t="s">
        <v>237</v>
      </c>
      <c r="V22" s="16"/>
    </row>
    <row r="23" spans="1:22" s="13" customFormat="1" ht="144.94999999999999" customHeight="1" x14ac:dyDescent="0.2">
      <c r="A23" s="16">
        <v>20</v>
      </c>
      <c r="B23" s="16">
        <v>57</v>
      </c>
      <c r="C23" s="16">
        <v>197</v>
      </c>
      <c r="D23" s="17">
        <v>5283</v>
      </c>
      <c r="E23" s="16" t="s">
        <v>91</v>
      </c>
      <c r="F23" s="18" t="s">
        <v>238</v>
      </c>
      <c r="G23" s="18">
        <v>40669</v>
      </c>
      <c r="H23" s="16" t="s">
        <v>234</v>
      </c>
      <c r="I23" s="16" t="s">
        <v>235</v>
      </c>
      <c r="J23" s="19">
        <v>1</v>
      </c>
      <c r="K23" s="20">
        <v>57</v>
      </c>
      <c r="L23" s="20">
        <v>197</v>
      </c>
      <c r="M23" s="21" t="s">
        <v>91</v>
      </c>
      <c r="N23" s="22">
        <v>5283</v>
      </c>
      <c r="O23" s="23">
        <v>0.6</v>
      </c>
      <c r="P23" s="24"/>
      <c r="Q23" s="25"/>
      <c r="R23" s="26">
        <f t="shared" si="0"/>
        <v>0.6</v>
      </c>
      <c r="S23" s="26">
        <f t="shared" si="1"/>
        <v>5282.4</v>
      </c>
      <c r="T23" s="21" t="s">
        <v>236</v>
      </c>
      <c r="U23" s="21" t="s">
        <v>237</v>
      </c>
      <c r="V23" s="16"/>
    </row>
    <row r="24" spans="1:22" s="13" customFormat="1" ht="140.1" customHeight="1" x14ac:dyDescent="0.2">
      <c r="A24" s="16">
        <v>21</v>
      </c>
      <c r="B24" s="16">
        <v>57</v>
      </c>
      <c r="C24" s="16">
        <v>198</v>
      </c>
      <c r="D24" s="17">
        <v>1108</v>
      </c>
      <c r="E24" s="16" t="s">
        <v>103</v>
      </c>
      <c r="F24" s="18" t="s">
        <v>176</v>
      </c>
      <c r="G24" s="16" t="s">
        <v>176</v>
      </c>
      <c r="H24" s="16" t="s">
        <v>239</v>
      </c>
      <c r="I24" s="16" t="s">
        <v>240</v>
      </c>
      <c r="J24" s="19">
        <v>1</v>
      </c>
      <c r="K24" s="20">
        <v>57</v>
      </c>
      <c r="L24" s="20">
        <v>198</v>
      </c>
      <c r="M24" s="21" t="s">
        <v>103</v>
      </c>
      <c r="N24" s="22">
        <v>1108</v>
      </c>
      <c r="O24" s="23">
        <v>367.9</v>
      </c>
      <c r="P24" s="24"/>
      <c r="Q24" s="25"/>
      <c r="R24" s="26">
        <f t="shared" si="0"/>
        <v>367.9</v>
      </c>
      <c r="S24" s="26">
        <f t="shared" si="1"/>
        <v>740.1</v>
      </c>
      <c r="T24" s="21" t="s">
        <v>241</v>
      </c>
      <c r="U24" s="21" t="s">
        <v>242</v>
      </c>
      <c r="V24" s="16"/>
    </row>
    <row r="25" spans="1:22" s="13" customFormat="1" ht="140.1" customHeight="1" x14ac:dyDescent="0.2">
      <c r="A25" s="16">
        <v>22</v>
      </c>
      <c r="B25" s="16">
        <v>57</v>
      </c>
      <c r="C25" s="16">
        <v>199</v>
      </c>
      <c r="D25" s="17">
        <v>493</v>
      </c>
      <c r="E25" s="16" t="s">
        <v>91</v>
      </c>
      <c r="F25" s="18" t="s">
        <v>243</v>
      </c>
      <c r="G25" s="16" t="s">
        <v>244</v>
      </c>
      <c r="H25" s="16" t="s">
        <v>239</v>
      </c>
      <c r="I25" s="16" t="s">
        <v>240</v>
      </c>
      <c r="J25" s="19">
        <v>1</v>
      </c>
      <c r="K25" s="20">
        <v>57</v>
      </c>
      <c r="L25" s="20">
        <v>199</v>
      </c>
      <c r="M25" s="21" t="s">
        <v>91</v>
      </c>
      <c r="N25" s="22">
        <v>493</v>
      </c>
      <c r="O25" s="23">
        <v>267.89999999999998</v>
      </c>
      <c r="P25" s="24"/>
      <c r="Q25" s="25"/>
      <c r="R25" s="26">
        <f t="shared" si="0"/>
        <v>267.89999999999998</v>
      </c>
      <c r="S25" s="26">
        <f t="shared" si="1"/>
        <v>225.10000000000002</v>
      </c>
      <c r="T25" s="21" t="s">
        <v>241</v>
      </c>
      <c r="U25" s="21" t="s">
        <v>245</v>
      </c>
      <c r="V25" s="16"/>
    </row>
    <row r="26" spans="1:22" s="13" customFormat="1" ht="140.1" customHeight="1" x14ac:dyDescent="0.2">
      <c r="A26" s="16">
        <v>23</v>
      </c>
      <c r="B26" s="16">
        <v>57</v>
      </c>
      <c r="C26" s="16">
        <v>200</v>
      </c>
      <c r="D26" s="17">
        <v>3929</v>
      </c>
      <c r="E26" s="16" t="s">
        <v>175</v>
      </c>
      <c r="F26" s="18" t="s">
        <v>176</v>
      </c>
      <c r="G26" s="16" t="s">
        <v>176</v>
      </c>
      <c r="H26" s="16" t="s">
        <v>239</v>
      </c>
      <c r="I26" s="16" t="s">
        <v>240</v>
      </c>
      <c r="J26" s="19">
        <v>1</v>
      </c>
      <c r="K26" s="20">
        <v>57</v>
      </c>
      <c r="L26" s="20">
        <v>200</v>
      </c>
      <c r="M26" s="21" t="s">
        <v>175</v>
      </c>
      <c r="N26" s="22">
        <v>3929</v>
      </c>
      <c r="O26" s="23">
        <v>367.8</v>
      </c>
      <c r="P26" s="24"/>
      <c r="Q26" s="25"/>
      <c r="R26" s="26">
        <f t="shared" si="0"/>
        <v>367.8</v>
      </c>
      <c r="S26" s="26">
        <f t="shared" si="1"/>
        <v>3561.2</v>
      </c>
      <c r="T26" s="21" t="s">
        <v>241</v>
      </c>
      <c r="U26" s="21" t="s">
        <v>245</v>
      </c>
      <c r="V26" s="16"/>
    </row>
    <row r="27" spans="1:22" s="13" customFormat="1" ht="140.1" customHeight="1" x14ac:dyDescent="0.2">
      <c r="A27" s="16">
        <v>24</v>
      </c>
      <c r="B27" s="16">
        <v>57</v>
      </c>
      <c r="C27" s="16">
        <v>201</v>
      </c>
      <c r="D27" s="17">
        <v>604</v>
      </c>
      <c r="E27" s="16" t="s">
        <v>103</v>
      </c>
      <c r="F27" s="18" t="s">
        <v>176</v>
      </c>
      <c r="G27" s="16" t="s">
        <v>176</v>
      </c>
      <c r="H27" s="16" t="s">
        <v>239</v>
      </c>
      <c r="I27" s="16" t="s">
        <v>240</v>
      </c>
      <c r="J27" s="19">
        <v>1</v>
      </c>
      <c r="K27" s="20">
        <v>57</v>
      </c>
      <c r="L27" s="20">
        <v>201</v>
      </c>
      <c r="M27" s="21" t="s">
        <v>103</v>
      </c>
      <c r="N27" s="22">
        <v>604</v>
      </c>
      <c r="O27" s="23">
        <v>133.5</v>
      </c>
      <c r="P27" s="24"/>
      <c r="Q27" s="25"/>
      <c r="R27" s="26">
        <f t="shared" si="0"/>
        <v>133.5</v>
      </c>
      <c r="S27" s="26">
        <f t="shared" si="1"/>
        <v>470.5</v>
      </c>
      <c r="T27" s="21" t="s">
        <v>241</v>
      </c>
      <c r="U27" s="21" t="s">
        <v>245</v>
      </c>
      <c r="V27" s="16"/>
    </row>
    <row r="28" spans="1:22" s="13" customFormat="1" ht="140.1" customHeight="1" x14ac:dyDescent="0.2">
      <c r="A28" s="16">
        <v>25</v>
      </c>
      <c r="B28" s="16">
        <v>57</v>
      </c>
      <c r="C28" s="16">
        <v>202</v>
      </c>
      <c r="D28" s="17">
        <v>4061</v>
      </c>
      <c r="E28" s="16" t="s">
        <v>91</v>
      </c>
      <c r="F28" s="18" t="s">
        <v>246</v>
      </c>
      <c r="G28" s="16" t="s">
        <v>247</v>
      </c>
      <c r="H28" s="16" t="s">
        <v>248</v>
      </c>
      <c r="I28" s="16" t="s">
        <v>178</v>
      </c>
      <c r="J28" s="19">
        <v>1</v>
      </c>
      <c r="K28" s="20">
        <v>57</v>
      </c>
      <c r="L28" s="20">
        <v>202</v>
      </c>
      <c r="M28" s="21" t="s">
        <v>91</v>
      </c>
      <c r="N28" s="22">
        <v>4061</v>
      </c>
      <c r="O28" s="23">
        <v>1170.9000000000001</v>
      </c>
      <c r="P28" s="24">
        <f>306.3+148.8</f>
        <v>455.1</v>
      </c>
      <c r="Q28" s="25"/>
      <c r="R28" s="26">
        <f t="shared" si="0"/>
        <v>715.80000000000007</v>
      </c>
      <c r="S28" s="26">
        <f t="shared" si="1"/>
        <v>2890.1</v>
      </c>
      <c r="T28" s="21" t="s">
        <v>248</v>
      </c>
      <c r="U28" s="21" t="s">
        <v>179</v>
      </c>
      <c r="V28" s="16"/>
    </row>
    <row r="29" spans="1:22" s="13" customFormat="1" ht="140.1" customHeight="1" x14ac:dyDescent="0.2">
      <c r="A29" s="16">
        <v>26</v>
      </c>
      <c r="B29" s="16">
        <v>57</v>
      </c>
      <c r="C29" s="16">
        <v>360</v>
      </c>
      <c r="D29" s="17">
        <v>1077</v>
      </c>
      <c r="E29" s="16" t="s">
        <v>91</v>
      </c>
      <c r="F29" s="18" t="s">
        <v>249</v>
      </c>
      <c r="G29" s="16" t="s">
        <v>250</v>
      </c>
      <c r="H29" s="16" t="s">
        <v>251</v>
      </c>
      <c r="I29" s="16" t="s">
        <v>252</v>
      </c>
      <c r="J29" s="19">
        <v>1</v>
      </c>
      <c r="K29" s="20">
        <v>57</v>
      </c>
      <c r="L29" s="20">
        <v>360</v>
      </c>
      <c r="M29" s="21" t="s">
        <v>91</v>
      </c>
      <c r="N29" s="22">
        <v>1077</v>
      </c>
      <c r="O29" s="23">
        <v>107.1</v>
      </c>
      <c r="P29" s="24"/>
      <c r="Q29" s="25"/>
      <c r="R29" s="26">
        <f t="shared" si="0"/>
        <v>107.1</v>
      </c>
      <c r="S29" s="26">
        <f t="shared" si="1"/>
        <v>969.9</v>
      </c>
      <c r="T29" s="21" t="s">
        <v>251</v>
      </c>
      <c r="U29" s="21" t="s">
        <v>253</v>
      </c>
      <c r="V29" s="16"/>
    </row>
    <row r="30" spans="1:22" s="13" customFormat="1" ht="140.1" customHeight="1" x14ac:dyDescent="0.2">
      <c r="A30" s="16">
        <v>27</v>
      </c>
      <c r="B30" s="16">
        <v>57</v>
      </c>
      <c r="C30" s="16">
        <v>363</v>
      </c>
      <c r="D30" s="17">
        <v>6073</v>
      </c>
      <c r="E30" s="16" t="s">
        <v>91</v>
      </c>
      <c r="F30" s="18" t="s">
        <v>254</v>
      </c>
      <c r="G30" s="16" t="s">
        <v>255</v>
      </c>
      <c r="H30" s="16" t="s">
        <v>256</v>
      </c>
      <c r="I30" s="16" t="s">
        <v>257</v>
      </c>
      <c r="J30" s="19">
        <v>1</v>
      </c>
      <c r="K30" s="20">
        <v>57</v>
      </c>
      <c r="L30" s="20">
        <v>363</v>
      </c>
      <c r="M30" s="21" t="s">
        <v>91</v>
      </c>
      <c r="N30" s="22">
        <v>6073</v>
      </c>
      <c r="O30" s="23">
        <v>210.1</v>
      </c>
      <c r="P30" s="24"/>
      <c r="Q30" s="25"/>
      <c r="R30" s="26">
        <f t="shared" si="0"/>
        <v>210.1</v>
      </c>
      <c r="S30" s="26">
        <f t="shared" si="1"/>
        <v>5862.9</v>
      </c>
      <c r="T30" s="21" t="s">
        <v>256</v>
      </c>
      <c r="U30" s="21" t="s">
        <v>258</v>
      </c>
      <c r="V30" s="16"/>
    </row>
    <row r="31" spans="1:22" s="13" customFormat="1" ht="140.1" customHeight="1" x14ac:dyDescent="0.2">
      <c r="A31" s="16">
        <v>28</v>
      </c>
      <c r="B31" s="16">
        <v>57</v>
      </c>
      <c r="C31" s="16">
        <v>383</v>
      </c>
      <c r="D31" s="17">
        <v>756</v>
      </c>
      <c r="E31" s="16" t="s">
        <v>91</v>
      </c>
      <c r="F31" s="18" t="s">
        <v>259</v>
      </c>
      <c r="G31" s="16" t="s">
        <v>260</v>
      </c>
      <c r="H31" s="16" t="s">
        <v>191</v>
      </c>
      <c r="I31" s="16" t="s">
        <v>192</v>
      </c>
      <c r="J31" s="19">
        <v>1</v>
      </c>
      <c r="K31" s="20">
        <v>57</v>
      </c>
      <c r="L31" s="20">
        <v>383</v>
      </c>
      <c r="M31" s="21" t="s">
        <v>91</v>
      </c>
      <c r="N31" s="22">
        <v>756</v>
      </c>
      <c r="O31" s="23">
        <v>185.9</v>
      </c>
      <c r="P31" s="24"/>
      <c r="Q31" s="25"/>
      <c r="R31" s="26">
        <f t="shared" si="0"/>
        <v>185.9</v>
      </c>
      <c r="S31" s="26">
        <f t="shared" si="1"/>
        <v>570.1</v>
      </c>
      <c r="T31" s="21" t="s">
        <v>191</v>
      </c>
      <c r="U31" s="21" t="s">
        <v>193</v>
      </c>
      <c r="V31" s="16"/>
    </row>
    <row r="32" spans="1:22" s="13" customFormat="1" ht="80.099999999999994" customHeight="1" x14ac:dyDescent="0.2">
      <c r="A32" s="16">
        <v>29</v>
      </c>
      <c r="B32" s="28"/>
      <c r="C32" s="28"/>
      <c r="D32" s="28"/>
      <c r="E32" s="28"/>
      <c r="F32" s="29"/>
      <c r="G32" s="28"/>
      <c r="H32" s="28"/>
      <c r="I32" s="28"/>
      <c r="J32" s="19">
        <v>1</v>
      </c>
      <c r="K32" s="20">
        <v>57</v>
      </c>
      <c r="L32" s="30" t="s">
        <v>261</v>
      </c>
      <c r="M32" s="21" t="s">
        <v>262</v>
      </c>
      <c r="N32" s="23">
        <v>2201.1</v>
      </c>
      <c r="O32" s="23">
        <v>2201.1</v>
      </c>
      <c r="P32" s="24"/>
      <c r="Q32" s="25"/>
      <c r="R32" s="26">
        <f t="shared" si="0"/>
        <v>2201.1</v>
      </c>
      <c r="S32" s="26">
        <f t="shared" si="1"/>
        <v>0</v>
      </c>
      <c r="T32" s="21" t="s">
        <v>263</v>
      </c>
      <c r="U32" s="31"/>
      <c r="V32" s="28"/>
    </row>
    <row r="33" spans="1:22" s="13" customFormat="1" ht="80.099999999999994" customHeight="1" x14ac:dyDescent="0.2">
      <c r="A33" s="16">
        <v>30</v>
      </c>
      <c r="B33" s="28"/>
      <c r="C33" s="28"/>
      <c r="D33" s="28"/>
      <c r="E33" s="28"/>
      <c r="F33" s="29"/>
      <c r="G33" s="28"/>
      <c r="H33" s="28"/>
      <c r="I33" s="28"/>
      <c r="J33" s="19">
        <v>1</v>
      </c>
      <c r="K33" s="20">
        <v>57</v>
      </c>
      <c r="L33" s="30" t="s">
        <v>264</v>
      </c>
      <c r="M33" s="21" t="s">
        <v>265</v>
      </c>
      <c r="N33" s="23">
        <v>64.400000000000006</v>
      </c>
      <c r="O33" s="23">
        <v>64.400000000000006</v>
      </c>
      <c r="P33" s="24"/>
      <c r="Q33" s="25"/>
      <c r="R33" s="26">
        <f t="shared" si="0"/>
        <v>64.400000000000006</v>
      </c>
      <c r="S33" s="26">
        <f t="shared" si="1"/>
        <v>0</v>
      </c>
      <c r="T33" s="21" t="s">
        <v>263</v>
      </c>
      <c r="U33" s="31"/>
      <c r="V33" s="28"/>
    </row>
    <row r="34" spans="1:22" s="13" customFormat="1" ht="80.099999999999994" customHeight="1" x14ac:dyDescent="0.2">
      <c r="A34" s="16">
        <v>31</v>
      </c>
      <c r="B34" s="28"/>
      <c r="C34" s="28"/>
      <c r="D34" s="28"/>
      <c r="E34" s="28"/>
      <c r="F34" s="29"/>
      <c r="G34" s="28"/>
      <c r="H34" s="28"/>
      <c r="I34" s="28"/>
      <c r="J34" s="19">
        <v>1</v>
      </c>
      <c r="K34" s="20">
        <v>57</v>
      </c>
      <c r="L34" s="30" t="s">
        <v>266</v>
      </c>
      <c r="M34" s="21" t="s">
        <v>265</v>
      </c>
      <c r="N34" s="23">
        <v>44.9</v>
      </c>
      <c r="O34" s="23">
        <v>44.9</v>
      </c>
      <c r="P34" s="24"/>
      <c r="Q34" s="25"/>
      <c r="R34" s="26">
        <f t="shared" si="0"/>
        <v>44.9</v>
      </c>
      <c r="S34" s="26">
        <f t="shared" si="1"/>
        <v>0</v>
      </c>
      <c r="T34" s="21" t="s">
        <v>263</v>
      </c>
      <c r="U34" s="31"/>
      <c r="V34" s="28"/>
    </row>
    <row r="35" spans="1:22" s="13" customFormat="1" ht="80.099999999999994" customHeight="1" x14ac:dyDescent="0.2">
      <c r="A35" s="16">
        <v>32</v>
      </c>
      <c r="B35" s="28"/>
      <c r="C35" s="28"/>
      <c r="D35" s="28"/>
      <c r="E35" s="28"/>
      <c r="F35" s="29"/>
      <c r="G35" s="28"/>
      <c r="H35" s="28"/>
      <c r="I35" s="28"/>
      <c r="J35" s="19">
        <v>1</v>
      </c>
      <c r="K35" s="20">
        <v>57</v>
      </c>
      <c r="L35" s="30" t="s">
        <v>267</v>
      </c>
      <c r="M35" s="21" t="s">
        <v>265</v>
      </c>
      <c r="N35" s="23">
        <v>108.7</v>
      </c>
      <c r="O35" s="23">
        <v>108.7</v>
      </c>
      <c r="P35" s="24"/>
      <c r="Q35" s="25"/>
      <c r="R35" s="26">
        <f t="shared" si="0"/>
        <v>108.7</v>
      </c>
      <c r="S35" s="26">
        <f t="shared" si="1"/>
        <v>0</v>
      </c>
      <c r="T35" s="21" t="s">
        <v>263</v>
      </c>
      <c r="U35" s="31"/>
      <c r="V35" s="28"/>
    </row>
    <row r="36" spans="1:22" s="13" customFormat="1" ht="80.099999999999994" customHeight="1" x14ac:dyDescent="0.2">
      <c r="A36" s="16">
        <v>33</v>
      </c>
      <c r="B36" s="28"/>
      <c r="C36" s="28"/>
      <c r="D36" s="28"/>
      <c r="E36" s="28"/>
      <c r="F36" s="29"/>
      <c r="G36" s="28"/>
      <c r="H36" s="28"/>
      <c r="I36" s="28"/>
      <c r="J36" s="19">
        <v>1</v>
      </c>
      <c r="K36" s="20">
        <v>57</v>
      </c>
      <c r="L36" s="30" t="s">
        <v>268</v>
      </c>
      <c r="M36" s="21" t="s">
        <v>265</v>
      </c>
      <c r="N36" s="23">
        <v>105.2</v>
      </c>
      <c r="O36" s="23">
        <v>105.2</v>
      </c>
      <c r="P36" s="24"/>
      <c r="Q36" s="25"/>
      <c r="R36" s="26">
        <f t="shared" si="0"/>
        <v>105.2</v>
      </c>
      <c r="S36" s="26">
        <f t="shared" si="1"/>
        <v>0</v>
      </c>
      <c r="T36" s="21" t="s">
        <v>263</v>
      </c>
      <c r="U36" s="31"/>
      <c r="V36" s="28"/>
    </row>
    <row r="37" spans="1:22" s="13" customFormat="1" ht="80.099999999999994" customHeight="1" x14ac:dyDescent="0.2">
      <c r="A37" s="16">
        <v>34</v>
      </c>
      <c r="B37" s="28"/>
      <c r="C37" s="28"/>
      <c r="D37" s="28"/>
      <c r="E37" s="28"/>
      <c r="F37" s="29"/>
      <c r="G37" s="28"/>
      <c r="H37" s="28"/>
      <c r="I37" s="28"/>
      <c r="J37" s="19">
        <v>1</v>
      </c>
      <c r="K37" s="20">
        <v>57</v>
      </c>
      <c r="L37" s="30" t="s">
        <v>269</v>
      </c>
      <c r="M37" s="21" t="s">
        <v>265</v>
      </c>
      <c r="N37" s="23">
        <v>18.3</v>
      </c>
      <c r="O37" s="23">
        <v>18.3</v>
      </c>
      <c r="P37" s="24"/>
      <c r="Q37" s="25"/>
      <c r="R37" s="26">
        <f t="shared" si="0"/>
        <v>18.3</v>
      </c>
      <c r="S37" s="26">
        <f t="shared" si="1"/>
        <v>0</v>
      </c>
      <c r="T37" s="21" t="s">
        <v>263</v>
      </c>
      <c r="U37" s="31"/>
      <c r="V37" s="28"/>
    </row>
    <row r="38" spans="1:22" s="13" customFormat="1" ht="80.099999999999994" customHeight="1" x14ac:dyDescent="0.2">
      <c r="A38" s="16">
        <v>35</v>
      </c>
      <c r="B38" s="28"/>
      <c r="C38" s="28"/>
      <c r="D38" s="28"/>
      <c r="E38" s="28"/>
      <c r="F38" s="29"/>
      <c r="G38" s="28"/>
      <c r="H38" s="28"/>
      <c r="I38" s="28"/>
      <c r="J38" s="19">
        <v>1</v>
      </c>
      <c r="K38" s="20">
        <v>57</v>
      </c>
      <c r="L38" s="30" t="s">
        <v>270</v>
      </c>
      <c r="M38" s="21" t="s">
        <v>138</v>
      </c>
      <c r="N38" s="23">
        <v>492.7</v>
      </c>
      <c r="O38" s="23">
        <v>492.7</v>
      </c>
      <c r="P38" s="24"/>
      <c r="Q38" s="25"/>
      <c r="R38" s="26">
        <f t="shared" si="0"/>
        <v>492.7</v>
      </c>
      <c r="S38" s="26">
        <f t="shared" si="1"/>
        <v>0</v>
      </c>
      <c r="T38" s="21" t="s">
        <v>263</v>
      </c>
      <c r="U38" s="31"/>
      <c r="V38" s="28"/>
    </row>
    <row r="39" spans="1:22" s="13" customFormat="1" ht="140.1" customHeight="1" x14ac:dyDescent="0.2">
      <c r="A39" s="16">
        <v>36</v>
      </c>
      <c r="B39" s="16">
        <v>57</v>
      </c>
      <c r="C39" s="16">
        <v>255</v>
      </c>
      <c r="D39" s="17">
        <v>4278</v>
      </c>
      <c r="E39" s="16" t="s">
        <v>103</v>
      </c>
      <c r="F39" s="18" t="s">
        <v>176</v>
      </c>
      <c r="G39" s="16" t="s">
        <v>176</v>
      </c>
      <c r="H39" s="16" t="s">
        <v>271</v>
      </c>
      <c r="I39" s="16" t="s">
        <v>192</v>
      </c>
      <c r="J39" s="19">
        <v>2</v>
      </c>
      <c r="K39" s="20">
        <v>57</v>
      </c>
      <c r="L39" s="20">
        <v>255</v>
      </c>
      <c r="M39" s="21" t="s">
        <v>103</v>
      </c>
      <c r="N39" s="22">
        <v>4278</v>
      </c>
      <c r="O39" s="23">
        <v>731.9</v>
      </c>
      <c r="P39" s="24">
        <v>731.9</v>
      </c>
      <c r="Q39" s="25"/>
      <c r="R39" s="26">
        <f t="shared" si="0"/>
        <v>0</v>
      </c>
      <c r="S39" s="26">
        <f t="shared" si="1"/>
        <v>3546.1</v>
      </c>
      <c r="T39" s="21" t="s">
        <v>272</v>
      </c>
      <c r="U39" s="21" t="s">
        <v>193</v>
      </c>
      <c r="V39" s="16"/>
    </row>
    <row r="40" spans="1:22" s="13" customFormat="1" ht="140.1" customHeight="1" x14ac:dyDescent="0.2">
      <c r="A40" s="16">
        <v>37</v>
      </c>
      <c r="B40" s="16">
        <v>57</v>
      </c>
      <c r="C40" s="16">
        <v>256</v>
      </c>
      <c r="D40" s="17">
        <v>2682</v>
      </c>
      <c r="E40" s="16" t="s">
        <v>273</v>
      </c>
      <c r="F40" s="18" t="s">
        <v>274</v>
      </c>
      <c r="G40" s="16" t="s">
        <v>275</v>
      </c>
      <c r="H40" s="16" t="s">
        <v>276</v>
      </c>
      <c r="I40" s="16" t="s">
        <v>277</v>
      </c>
      <c r="J40" s="19">
        <v>2</v>
      </c>
      <c r="K40" s="20">
        <v>57</v>
      </c>
      <c r="L40" s="20">
        <v>256</v>
      </c>
      <c r="M40" s="21" t="s">
        <v>273</v>
      </c>
      <c r="N40" s="22">
        <v>2682</v>
      </c>
      <c r="O40" s="23">
        <v>39.5</v>
      </c>
      <c r="P40" s="24">
        <v>39.5</v>
      </c>
      <c r="Q40" s="25"/>
      <c r="R40" s="26">
        <f t="shared" si="0"/>
        <v>0</v>
      </c>
      <c r="S40" s="26">
        <f t="shared" si="1"/>
        <v>2642.5</v>
      </c>
      <c r="T40" s="21" t="s">
        <v>276</v>
      </c>
      <c r="U40" s="21" t="s">
        <v>278</v>
      </c>
      <c r="V40" s="16"/>
    </row>
    <row r="41" spans="1:22" s="13" customFormat="1" ht="140.1" customHeight="1" x14ac:dyDescent="0.2">
      <c r="A41" s="16">
        <v>38</v>
      </c>
      <c r="B41" s="16">
        <v>57</v>
      </c>
      <c r="C41" s="16">
        <v>283</v>
      </c>
      <c r="D41" s="17">
        <v>1183</v>
      </c>
      <c r="E41" s="16" t="s">
        <v>91</v>
      </c>
      <c r="F41" s="18" t="s">
        <v>176</v>
      </c>
      <c r="G41" s="16" t="s">
        <v>176</v>
      </c>
      <c r="H41" s="16" t="s">
        <v>279</v>
      </c>
      <c r="I41" s="16" t="s">
        <v>280</v>
      </c>
      <c r="J41" s="19">
        <v>2</v>
      </c>
      <c r="K41" s="20">
        <v>57</v>
      </c>
      <c r="L41" s="20">
        <v>283</v>
      </c>
      <c r="M41" s="21" t="s">
        <v>91</v>
      </c>
      <c r="N41" s="22">
        <v>1183</v>
      </c>
      <c r="O41" s="23">
        <v>128.1</v>
      </c>
      <c r="P41" s="24">
        <v>5.4</v>
      </c>
      <c r="Q41" s="25"/>
      <c r="R41" s="26">
        <f t="shared" si="0"/>
        <v>122.69999999999999</v>
      </c>
      <c r="S41" s="26">
        <f t="shared" si="1"/>
        <v>1054.9000000000001</v>
      </c>
      <c r="T41" s="21" t="s">
        <v>279</v>
      </c>
      <c r="U41" s="21" t="s">
        <v>281</v>
      </c>
      <c r="V41" s="16"/>
    </row>
    <row r="42" spans="1:22" s="13" customFormat="1" ht="140.1" customHeight="1" x14ac:dyDescent="0.2">
      <c r="A42" s="16">
        <v>39</v>
      </c>
      <c r="B42" s="16">
        <v>57</v>
      </c>
      <c r="C42" s="16">
        <v>286</v>
      </c>
      <c r="D42" s="17">
        <v>2451</v>
      </c>
      <c r="E42" s="16" t="s">
        <v>175</v>
      </c>
      <c r="F42" s="18" t="s">
        <v>176</v>
      </c>
      <c r="G42" s="16" t="s">
        <v>176</v>
      </c>
      <c r="H42" s="16" t="s">
        <v>279</v>
      </c>
      <c r="I42" s="16" t="s">
        <v>280</v>
      </c>
      <c r="J42" s="19">
        <v>2</v>
      </c>
      <c r="K42" s="20">
        <v>57</v>
      </c>
      <c r="L42" s="20">
        <v>286</v>
      </c>
      <c r="M42" s="21" t="s">
        <v>175</v>
      </c>
      <c r="N42" s="22">
        <v>2451</v>
      </c>
      <c r="O42" s="23">
        <v>482.2</v>
      </c>
      <c r="P42" s="24">
        <v>363.7</v>
      </c>
      <c r="Q42" s="25"/>
      <c r="R42" s="26">
        <f t="shared" si="0"/>
        <v>118.5</v>
      </c>
      <c r="S42" s="26">
        <f t="shared" si="1"/>
        <v>1968.8</v>
      </c>
      <c r="T42" s="21" t="s">
        <v>279</v>
      </c>
      <c r="U42" s="21" t="s">
        <v>281</v>
      </c>
      <c r="V42" s="16"/>
    </row>
    <row r="43" spans="1:22" s="13" customFormat="1" ht="140.1" customHeight="1" x14ac:dyDescent="0.2">
      <c r="A43" s="16">
        <v>40</v>
      </c>
      <c r="B43" s="16">
        <v>57</v>
      </c>
      <c r="C43" s="16">
        <v>288</v>
      </c>
      <c r="D43" s="17">
        <v>2756</v>
      </c>
      <c r="E43" s="16" t="s">
        <v>103</v>
      </c>
      <c r="F43" s="18" t="s">
        <v>176</v>
      </c>
      <c r="G43" s="16" t="s">
        <v>176</v>
      </c>
      <c r="H43" s="16" t="s">
        <v>282</v>
      </c>
      <c r="I43" s="16" t="s">
        <v>178</v>
      </c>
      <c r="J43" s="19">
        <v>2</v>
      </c>
      <c r="K43" s="20">
        <v>57</v>
      </c>
      <c r="L43" s="20">
        <v>288</v>
      </c>
      <c r="M43" s="21" t="s">
        <v>103</v>
      </c>
      <c r="N43" s="22">
        <v>2756</v>
      </c>
      <c r="O43" s="23">
        <v>1121.8</v>
      </c>
      <c r="P43" s="24">
        <f>193.1+425.7</f>
        <v>618.79999999999995</v>
      </c>
      <c r="Q43" s="25"/>
      <c r="R43" s="26">
        <f t="shared" si="0"/>
        <v>503</v>
      </c>
      <c r="S43" s="26">
        <f t="shared" si="1"/>
        <v>1634.2</v>
      </c>
      <c r="T43" s="21" t="s">
        <v>283</v>
      </c>
      <c r="U43" s="21" t="s">
        <v>179</v>
      </c>
      <c r="V43" s="16"/>
    </row>
    <row r="44" spans="1:22" s="13" customFormat="1" ht="140.1" customHeight="1" x14ac:dyDescent="0.2">
      <c r="A44" s="16">
        <v>41</v>
      </c>
      <c r="B44" s="16">
        <v>57</v>
      </c>
      <c r="C44" s="16">
        <v>289</v>
      </c>
      <c r="D44" s="17">
        <v>1421</v>
      </c>
      <c r="E44" s="16" t="s">
        <v>22</v>
      </c>
      <c r="F44" s="18" t="s">
        <v>284</v>
      </c>
      <c r="G44" s="16" t="s">
        <v>221</v>
      </c>
      <c r="H44" s="16" t="s">
        <v>285</v>
      </c>
      <c r="I44" s="16" t="s">
        <v>286</v>
      </c>
      <c r="J44" s="19">
        <v>2</v>
      </c>
      <c r="K44" s="20">
        <v>57</v>
      </c>
      <c r="L44" s="20">
        <v>289</v>
      </c>
      <c r="M44" s="21" t="s">
        <v>22</v>
      </c>
      <c r="N44" s="22">
        <v>1421</v>
      </c>
      <c r="O44" s="23">
        <v>342.5</v>
      </c>
      <c r="P44" s="24">
        <v>8</v>
      </c>
      <c r="Q44" s="25"/>
      <c r="R44" s="26">
        <f t="shared" si="0"/>
        <v>334.5</v>
      </c>
      <c r="S44" s="26">
        <f t="shared" si="1"/>
        <v>1078.5</v>
      </c>
      <c r="T44" s="21" t="s">
        <v>285</v>
      </c>
      <c r="U44" s="21" t="s">
        <v>287</v>
      </c>
      <c r="V44" s="16"/>
    </row>
    <row r="45" spans="1:22" s="13" customFormat="1" ht="140.1" customHeight="1" x14ac:dyDescent="0.2">
      <c r="A45" s="16">
        <v>42</v>
      </c>
      <c r="B45" s="16">
        <v>57</v>
      </c>
      <c r="C45" s="16">
        <v>292</v>
      </c>
      <c r="D45" s="17">
        <v>4226</v>
      </c>
      <c r="E45" s="16" t="s">
        <v>91</v>
      </c>
      <c r="F45" s="18" t="s">
        <v>288</v>
      </c>
      <c r="G45" s="16" t="s">
        <v>289</v>
      </c>
      <c r="H45" s="16" t="s">
        <v>290</v>
      </c>
      <c r="I45" s="16" t="s">
        <v>192</v>
      </c>
      <c r="J45" s="19">
        <v>2</v>
      </c>
      <c r="K45" s="20">
        <v>57</v>
      </c>
      <c r="L45" s="20">
        <v>292</v>
      </c>
      <c r="M45" s="21" t="s">
        <v>91</v>
      </c>
      <c r="N45" s="22">
        <v>4226</v>
      </c>
      <c r="O45" s="23">
        <v>29.8</v>
      </c>
      <c r="P45" s="24"/>
      <c r="Q45" s="25"/>
      <c r="R45" s="26">
        <f t="shared" si="0"/>
        <v>29.8</v>
      </c>
      <c r="S45" s="26">
        <f t="shared" si="1"/>
        <v>4196.2</v>
      </c>
      <c r="T45" s="21" t="s">
        <v>291</v>
      </c>
      <c r="U45" s="21" t="s">
        <v>193</v>
      </c>
      <c r="V45" s="16"/>
    </row>
    <row r="46" spans="1:22" s="13" customFormat="1" ht="140.1" customHeight="1" x14ac:dyDescent="0.2">
      <c r="A46" s="16">
        <v>43</v>
      </c>
      <c r="B46" s="16">
        <v>57</v>
      </c>
      <c r="C46" s="16">
        <v>327</v>
      </c>
      <c r="D46" s="17">
        <v>1388</v>
      </c>
      <c r="E46" s="16" t="s">
        <v>175</v>
      </c>
      <c r="F46" s="18" t="s">
        <v>176</v>
      </c>
      <c r="G46" s="16" t="s">
        <v>176</v>
      </c>
      <c r="H46" s="16" t="s">
        <v>292</v>
      </c>
      <c r="I46" s="16" t="s">
        <v>280</v>
      </c>
      <c r="J46" s="19">
        <v>2</v>
      </c>
      <c r="K46" s="20">
        <v>57</v>
      </c>
      <c r="L46" s="20">
        <v>327</v>
      </c>
      <c r="M46" s="21" t="s">
        <v>175</v>
      </c>
      <c r="N46" s="22">
        <v>1388</v>
      </c>
      <c r="O46" s="23">
        <v>44.8</v>
      </c>
      <c r="P46" s="24">
        <v>34.6</v>
      </c>
      <c r="Q46" s="25"/>
      <c r="R46" s="26">
        <f t="shared" si="0"/>
        <v>10.199999999999996</v>
      </c>
      <c r="S46" s="26">
        <f t="shared" si="1"/>
        <v>1343.2</v>
      </c>
      <c r="T46" s="21" t="s">
        <v>279</v>
      </c>
      <c r="U46" s="21" t="s">
        <v>179</v>
      </c>
      <c r="V46" s="16"/>
    </row>
    <row r="47" spans="1:22" s="13" customFormat="1" ht="93" x14ac:dyDescent="0.2">
      <c r="A47" s="16">
        <v>44</v>
      </c>
      <c r="B47" s="16">
        <v>57</v>
      </c>
      <c r="C47" s="16">
        <v>328</v>
      </c>
      <c r="D47" s="17">
        <v>341</v>
      </c>
      <c r="E47" s="18" t="s">
        <v>91</v>
      </c>
      <c r="F47" s="18" t="s">
        <v>176</v>
      </c>
      <c r="G47" s="16" t="s">
        <v>176</v>
      </c>
      <c r="H47" s="18" t="s">
        <v>176</v>
      </c>
      <c r="I47" s="16" t="s">
        <v>200</v>
      </c>
      <c r="J47" s="19">
        <v>2</v>
      </c>
      <c r="K47" s="20">
        <v>57</v>
      </c>
      <c r="L47" s="20">
        <v>328</v>
      </c>
      <c r="M47" s="27" t="s">
        <v>91</v>
      </c>
      <c r="N47" s="22">
        <v>341</v>
      </c>
      <c r="O47" s="23">
        <v>137.6</v>
      </c>
      <c r="P47" s="24">
        <v>112.1</v>
      </c>
      <c r="Q47" s="25"/>
      <c r="R47" s="26">
        <f t="shared" si="0"/>
        <v>25.5</v>
      </c>
      <c r="S47" s="26">
        <f t="shared" si="1"/>
        <v>203.4</v>
      </c>
      <c r="T47" s="27" t="s">
        <v>176</v>
      </c>
      <c r="U47" s="21" t="s">
        <v>202</v>
      </c>
      <c r="V47" s="16"/>
    </row>
    <row r="48" spans="1:22" s="13" customFormat="1" ht="120" customHeight="1" x14ac:dyDescent="0.2">
      <c r="A48" s="16">
        <v>45</v>
      </c>
      <c r="B48" s="16">
        <v>57</v>
      </c>
      <c r="C48" s="16">
        <v>329</v>
      </c>
      <c r="D48" s="17">
        <v>1254</v>
      </c>
      <c r="E48" s="16" t="s">
        <v>103</v>
      </c>
      <c r="F48" s="18" t="s">
        <v>293</v>
      </c>
      <c r="G48" s="16" t="s">
        <v>294</v>
      </c>
      <c r="H48" s="16" t="s">
        <v>295</v>
      </c>
      <c r="I48" s="16" t="s">
        <v>296</v>
      </c>
      <c r="J48" s="19">
        <v>2</v>
      </c>
      <c r="K48" s="20">
        <v>57</v>
      </c>
      <c r="L48" s="20">
        <v>329</v>
      </c>
      <c r="M48" s="21" t="s">
        <v>103</v>
      </c>
      <c r="N48" s="22">
        <v>1254</v>
      </c>
      <c r="O48" s="23">
        <v>11.9</v>
      </c>
      <c r="P48" s="24">
        <v>11.9</v>
      </c>
      <c r="Q48" s="25"/>
      <c r="R48" s="26">
        <f t="shared" si="0"/>
        <v>0</v>
      </c>
      <c r="S48" s="26">
        <f t="shared" si="1"/>
        <v>1242.0999999999999</v>
      </c>
      <c r="T48" s="21" t="s">
        <v>295</v>
      </c>
      <c r="U48" s="21" t="s">
        <v>297</v>
      </c>
      <c r="V48" s="16"/>
    </row>
    <row r="49" spans="1:22" s="13" customFormat="1" ht="120" customHeight="1" x14ac:dyDescent="0.2">
      <c r="A49" s="16">
        <v>46</v>
      </c>
      <c r="B49" s="16">
        <v>57</v>
      </c>
      <c r="C49" s="16">
        <v>330</v>
      </c>
      <c r="D49" s="17">
        <v>5182</v>
      </c>
      <c r="E49" s="16" t="s">
        <v>91</v>
      </c>
      <c r="F49" s="18" t="s">
        <v>298</v>
      </c>
      <c r="G49" s="16" t="s">
        <v>299</v>
      </c>
      <c r="H49" s="16" t="s">
        <v>300</v>
      </c>
      <c r="I49" s="16" t="s">
        <v>296</v>
      </c>
      <c r="J49" s="19">
        <v>2</v>
      </c>
      <c r="K49" s="20">
        <v>57</v>
      </c>
      <c r="L49" s="20">
        <v>330</v>
      </c>
      <c r="M49" s="21" t="s">
        <v>91</v>
      </c>
      <c r="N49" s="22">
        <v>5182</v>
      </c>
      <c r="O49" s="23">
        <v>605.79999999999995</v>
      </c>
      <c r="P49" s="24">
        <f>7.9+446.5</f>
        <v>454.4</v>
      </c>
      <c r="Q49" s="25"/>
      <c r="R49" s="26">
        <f t="shared" si="0"/>
        <v>151.39999999999998</v>
      </c>
      <c r="S49" s="26">
        <f t="shared" si="1"/>
        <v>4576.2</v>
      </c>
      <c r="T49" s="21" t="s">
        <v>300</v>
      </c>
      <c r="U49" s="21" t="s">
        <v>297</v>
      </c>
      <c r="V49" s="16"/>
    </row>
    <row r="50" spans="1:22" s="13" customFormat="1" ht="120" customHeight="1" x14ac:dyDescent="0.2">
      <c r="A50" s="16">
        <v>47</v>
      </c>
      <c r="B50" s="16">
        <v>57</v>
      </c>
      <c r="C50" s="16">
        <v>336</v>
      </c>
      <c r="D50" s="17">
        <v>3865</v>
      </c>
      <c r="E50" s="16" t="s">
        <v>175</v>
      </c>
      <c r="F50" s="18" t="s">
        <v>176</v>
      </c>
      <c r="G50" s="16" t="s">
        <v>176</v>
      </c>
      <c r="H50" s="16" t="s">
        <v>301</v>
      </c>
      <c r="I50" s="16" t="s">
        <v>296</v>
      </c>
      <c r="J50" s="19">
        <v>2</v>
      </c>
      <c r="K50" s="20">
        <v>57</v>
      </c>
      <c r="L50" s="20">
        <v>336</v>
      </c>
      <c r="M50" s="21" t="s">
        <v>175</v>
      </c>
      <c r="N50" s="22">
        <v>3865</v>
      </c>
      <c r="O50" s="23">
        <v>993.5</v>
      </c>
      <c r="P50" s="24">
        <f>384.2+343.7</f>
        <v>727.9</v>
      </c>
      <c r="Q50" s="25"/>
      <c r="R50" s="26">
        <f t="shared" si="0"/>
        <v>265.60000000000002</v>
      </c>
      <c r="S50" s="26">
        <f t="shared" si="1"/>
        <v>2871.5</v>
      </c>
      <c r="T50" s="21" t="s">
        <v>301</v>
      </c>
      <c r="U50" s="21" t="s">
        <v>297</v>
      </c>
      <c r="V50" s="16"/>
    </row>
    <row r="51" spans="1:22" s="13" customFormat="1" ht="120" customHeight="1" x14ac:dyDescent="0.2">
      <c r="A51" s="16">
        <v>48</v>
      </c>
      <c r="B51" s="16">
        <v>57</v>
      </c>
      <c r="C51" s="16">
        <v>337</v>
      </c>
      <c r="D51" s="17">
        <v>1395</v>
      </c>
      <c r="E51" s="16" t="s">
        <v>103</v>
      </c>
      <c r="F51" s="18" t="s">
        <v>176</v>
      </c>
      <c r="G51" s="16" t="s">
        <v>176</v>
      </c>
      <c r="H51" s="16" t="s">
        <v>302</v>
      </c>
      <c r="I51" s="16" t="s">
        <v>296</v>
      </c>
      <c r="J51" s="19">
        <v>2</v>
      </c>
      <c r="K51" s="20">
        <v>57</v>
      </c>
      <c r="L51" s="20">
        <v>337</v>
      </c>
      <c r="M51" s="21" t="s">
        <v>103</v>
      </c>
      <c r="N51" s="22">
        <v>1395</v>
      </c>
      <c r="O51" s="23">
        <v>674.6</v>
      </c>
      <c r="P51" s="24">
        <v>674.6</v>
      </c>
      <c r="Q51" s="25"/>
      <c r="R51" s="26">
        <f t="shared" si="0"/>
        <v>0</v>
      </c>
      <c r="S51" s="26">
        <f t="shared" si="1"/>
        <v>720.4</v>
      </c>
      <c r="T51" s="21" t="s">
        <v>302</v>
      </c>
      <c r="U51" s="21" t="s">
        <v>297</v>
      </c>
      <c r="V51" s="16"/>
    </row>
    <row r="52" spans="1:22" s="13" customFormat="1" ht="120" customHeight="1" x14ac:dyDescent="0.2">
      <c r="A52" s="16">
        <v>49</v>
      </c>
      <c r="B52" s="16">
        <v>57</v>
      </c>
      <c r="C52" s="16">
        <v>338</v>
      </c>
      <c r="D52" s="17">
        <v>2042</v>
      </c>
      <c r="E52" s="16" t="s">
        <v>91</v>
      </c>
      <c r="F52" s="18" t="s">
        <v>303</v>
      </c>
      <c r="G52" s="16" t="s">
        <v>304</v>
      </c>
      <c r="H52" s="16" t="s">
        <v>305</v>
      </c>
      <c r="I52" s="16" t="s">
        <v>296</v>
      </c>
      <c r="J52" s="19">
        <v>2</v>
      </c>
      <c r="K52" s="20">
        <v>57</v>
      </c>
      <c r="L52" s="20">
        <v>338</v>
      </c>
      <c r="M52" s="21" t="s">
        <v>91</v>
      </c>
      <c r="N52" s="22">
        <v>2042</v>
      </c>
      <c r="O52" s="23">
        <v>8.6999999999999993</v>
      </c>
      <c r="P52" s="24">
        <v>8.6999999999999993</v>
      </c>
      <c r="Q52" s="25"/>
      <c r="R52" s="26">
        <f t="shared" si="0"/>
        <v>0</v>
      </c>
      <c r="S52" s="26">
        <f t="shared" si="1"/>
        <v>2033.3</v>
      </c>
      <c r="T52" s="21" t="s">
        <v>305</v>
      </c>
      <c r="U52" s="21" t="s">
        <v>297</v>
      </c>
      <c r="V52" s="16"/>
    </row>
    <row r="53" spans="1:22" s="13" customFormat="1" ht="120" customHeight="1" x14ac:dyDescent="0.2">
      <c r="A53" s="16">
        <v>50</v>
      </c>
      <c r="B53" s="16">
        <v>57</v>
      </c>
      <c r="C53" s="16">
        <v>339</v>
      </c>
      <c r="D53" s="17">
        <v>1358</v>
      </c>
      <c r="E53" s="16" t="s">
        <v>91</v>
      </c>
      <c r="F53" s="18" t="s">
        <v>306</v>
      </c>
      <c r="G53" s="16" t="s">
        <v>307</v>
      </c>
      <c r="H53" s="16" t="s">
        <v>295</v>
      </c>
      <c r="I53" s="16" t="s">
        <v>296</v>
      </c>
      <c r="J53" s="19">
        <v>2</v>
      </c>
      <c r="K53" s="20">
        <v>57</v>
      </c>
      <c r="L53" s="20">
        <v>339</v>
      </c>
      <c r="M53" s="21" t="s">
        <v>91</v>
      </c>
      <c r="N53" s="22">
        <v>1358</v>
      </c>
      <c r="O53" s="23">
        <v>569.1</v>
      </c>
      <c r="P53" s="24">
        <v>402.3</v>
      </c>
      <c r="Q53" s="25"/>
      <c r="R53" s="26">
        <f t="shared" si="0"/>
        <v>166.8</v>
      </c>
      <c r="S53" s="26">
        <f t="shared" si="1"/>
        <v>788.9</v>
      </c>
      <c r="T53" s="21" t="s">
        <v>295</v>
      </c>
      <c r="U53" s="21" t="s">
        <v>297</v>
      </c>
      <c r="V53" s="16"/>
    </row>
    <row r="54" spans="1:22" s="13" customFormat="1" ht="120" customHeight="1" x14ac:dyDescent="0.2">
      <c r="A54" s="16">
        <v>51</v>
      </c>
      <c r="B54" s="16">
        <v>57</v>
      </c>
      <c r="C54" s="16">
        <v>352</v>
      </c>
      <c r="D54" s="17">
        <v>815.5</v>
      </c>
      <c r="E54" s="16" t="s">
        <v>175</v>
      </c>
      <c r="F54" s="18" t="s">
        <v>176</v>
      </c>
      <c r="G54" s="16" t="s">
        <v>176</v>
      </c>
      <c r="H54" s="16" t="s">
        <v>290</v>
      </c>
      <c r="I54" s="16" t="s">
        <v>192</v>
      </c>
      <c r="J54" s="19">
        <v>2</v>
      </c>
      <c r="K54" s="20">
        <v>57</v>
      </c>
      <c r="L54" s="20">
        <v>352</v>
      </c>
      <c r="M54" s="21" t="s">
        <v>175</v>
      </c>
      <c r="N54" s="22">
        <v>815.5</v>
      </c>
      <c r="O54" s="23">
        <v>522</v>
      </c>
      <c r="P54" s="24">
        <v>522</v>
      </c>
      <c r="Q54" s="25"/>
      <c r="R54" s="26">
        <f t="shared" si="0"/>
        <v>0</v>
      </c>
      <c r="S54" s="26">
        <f t="shared" si="1"/>
        <v>293.5</v>
      </c>
      <c r="T54" s="21" t="s">
        <v>291</v>
      </c>
      <c r="U54" s="21" t="s">
        <v>193</v>
      </c>
      <c r="V54" s="16"/>
    </row>
    <row r="55" spans="1:22" s="13" customFormat="1" ht="120" customHeight="1" x14ac:dyDescent="0.2">
      <c r="A55" s="16">
        <v>52</v>
      </c>
      <c r="B55" s="16">
        <v>57</v>
      </c>
      <c r="C55" s="16">
        <v>407</v>
      </c>
      <c r="D55" s="17">
        <v>1809</v>
      </c>
      <c r="E55" s="16" t="s">
        <v>91</v>
      </c>
      <c r="F55" s="18" t="s">
        <v>308</v>
      </c>
      <c r="G55" s="16" t="s">
        <v>309</v>
      </c>
      <c r="H55" s="16" t="s">
        <v>310</v>
      </c>
      <c r="I55" s="16" t="s">
        <v>192</v>
      </c>
      <c r="J55" s="19">
        <v>2</v>
      </c>
      <c r="K55" s="20">
        <v>57</v>
      </c>
      <c r="L55" s="20">
        <v>407</v>
      </c>
      <c r="M55" s="21" t="s">
        <v>91</v>
      </c>
      <c r="N55" s="22">
        <v>1809</v>
      </c>
      <c r="O55" s="23">
        <v>386.8</v>
      </c>
      <c r="P55" s="24">
        <v>361.5</v>
      </c>
      <c r="Q55" s="25"/>
      <c r="R55" s="26">
        <f t="shared" si="0"/>
        <v>25.300000000000011</v>
      </c>
      <c r="S55" s="26">
        <f t="shared" si="1"/>
        <v>1422.2</v>
      </c>
      <c r="T55" s="21" t="s">
        <v>310</v>
      </c>
      <c r="U55" s="21" t="s">
        <v>193</v>
      </c>
      <c r="V55" s="16"/>
    </row>
    <row r="56" spans="1:22" s="13" customFormat="1" ht="80.099999999999994" customHeight="1" x14ac:dyDescent="0.2">
      <c r="A56" s="16">
        <v>53</v>
      </c>
      <c r="B56" s="28"/>
      <c r="C56" s="28"/>
      <c r="D56" s="28"/>
      <c r="E56" s="28"/>
      <c r="F56" s="29"/>
      <c r="G56" s="28"/>
      <c r="H56" s="28"/>
      <c r="I56" s="28"/>
      <c r="J56" s="19">
        <v>2</v>
      </c>
      <c r="K56" s="20">
        <v>57</v>
      </c>
      <c r="L56" s="30" t="s">
        <v>311</v>
      </c>
      <c r="M56" s="21" t="s">
        <v>138</v>
      </c>
      <c r="N56" s="23">
        <v>522.4</v>
      </c>
      <c r="O56" s="23">
        <v>522.4</v>
      </c>
      <c r="P56" s="24"/>
      <c r="Q56" s="25"/>
      <c r="R56" s="26">
        <f t="shared" si="0"/>
        <v>522.4</v>
      </c>
      <c r="S56" s="26">
        <f t="shared" si="1"/>
        <v>0</v>
      </c>
      <c r="T56" s="21" t="s">
        <v>263</v>
      </c>
      <c r="U56" s="31"/>
      <c r="V56" s="28"/>
    </row>
    <row r="57" spans="1:22" s="13" customFormat="1" ht="80.099999999999994" customHeight="1" x14ac:dyDescent="0.2">
      <c r="A57" s="16">
        <v>54</v>
      </c>
      <c r="B57" s="28"/>
      <c r="C57" s="28"/>
      <c r="D57" s="28"/>
      <c r="E57" s="28"/>
      <c r="F57" s="29"/>
      <c r="G57" s="28"/>
      <c r="H57" s="28"/>
      <c r="I57" s="28"/>
      <c r="J57" s="19">
        <v>2</v>
      </c>
      <c r="K57" s="20">
        <v>57</v>
      </c>
      <c r="L57" s="30" t="s">
        <v>312</v>
      </c>
      <c r="M57" s="21" t="s">
        <v>138</v>
      </c>
      <c r="N57" s="23">
        <v>324.89999999999998</v>
      </c>
      <c r="O57" s="23">
        <v>324.89999999999998</v>
      </c>
      <c r="P57" s="24"/>
      <c r="Q57" s="25"/>
      <c r="R57" s="26">
        <f t="shared" si="0"/>
        <v>324.89999999999998</v>
      </c>
      <c r="S57" s="26">
        <f t="shared" si="1"/>
        <v>0</v>
      </c>
      <c r="T57" s="21" t="s">
        <v>263</v>
      </c>
      <c r="U57" s="31"/>
      <c r="V57" s="28"/>
    </row>
    <row r="58" spans="1:22" s="13" customFormat="1" ht="80.099999999999994" customHeight="1" x14ac:dyDescent="0.2">
      <c r="A58" s="16">
        <v>55</v>
      </c>
      <c r="B58" s="28"/>
      <c r="C58" s="28"/>
      <c r="D58" s="28"/>
      <c r="E58" s="28"/>
      <c r="F58" s="29"/>
      <c r="G58" s="28"/>
      <c r="H58" s="28"/>
      <c r="I58" s="28"/>
      <c r="J58" s="19">
        <v>2</v>
      </c>
      <c r="K58" s="20">
        <v>57</v>
      </c>
      <c r="L58" s="30" t="s">
        <v>313</v>
      </c>
      <c r="M58" s="21" t="s">
        <v>138</v>
      </c>
      <c r="N58" s="23">
        <v>671.4</v>
      </c>
      <c r="O58" s="23">
        <v>671.4</v>
      </c>
      <c r="P58" s="24"/>
      <c r="Q58" s="25"/>
      <c r="R58" s="26">
        <f t="shared" si="0"/>
        <v>671.4</v>
      </c>
      <c r="S58" s="26">
        <f t="shared" si="1"/>
        <v>0</v>
      </c>
      <c r="T58" s="21" t="s">
        <v>263</v>
      </c>
      <c r="U58" s="31"/>
      <c r="V58" s="28"/>
    </row>
    <row r="59" spans="1:22" s="13" customFormat="1" ht="80.099999999999994" customHeight="1" x14ac:dyDescent="0.2">
      <c r="A59" s="16">
        <v>56</v>
      </c>
      <c r="B59" s="28"/>
      <c r="C59" s="28"/>
      <c r="D59" s="28"/>
      <c r="E59" s="28"/>
      <c r="F59" s="29"/>
      <c r="G59" s="28"/>
      <c r="H59" s="28"/>
      <c r="I59" s="28"/>
      <c r="J59" s="19">
        <v>2</v>
      </c>
      <c r="K59" s="20">
        <v>57</v>
      </c>
      <c r="L59" s="30" t="s">
        <v>314</v>
      </c>
      <c r="M59" s="21" t="s">
        <v>138</v>
      </c>
      <c r="N59" s="23">
        <v>3458.4</v>
      </c>
      <c r="O59" s="23">
        <v>3458.4</v>
      </c>
      <c r="P59" s="24"/>
      <c r="Q59" s="25"/>
      <c r="R59" s="26">
        <f t="shared" si="0"/>
        <v>3458.4</v>
      </c>
      <c r="S59" s="26">
        <f t="shared" si="1"/>
        <v>0</v>
      </c>
      <c r="T59" s="21" t="s">
        <v>263</v>
      </c>
      <c r="U59" s="31"/>
      <c r="V59" s="28"/>
    </row>
    <row r="60" spans="1:22" s="13" customFormat="1" ht="80.099999999999994" customHeight="1" x14ac:dyDescent="0.2">
      <c r="A60" s="16">
        <v>57</v>
      </c>
      <c r="B60" s="28"/>
      <c r="C60" s="28"/>
      <c r="D60" s="28"/>
      <c r="E60" s="28"/>
      <c r="F60" s="29"/>
      <c r="G60" s="28"/>
      <c r="H60" s="28"/>
      <c r="I60" s="28"/>
      <c r="J60" s="19">
        <v>2</v>
      </c>
      <c r="K60" s="20">
        <v>57</v>
      </c>
      <c r="L60" s="30" t="s">
        <v>315</v>
      </c>
      <c r="M60" s="21" t="s">
        <v>138</v>
      </c>
      <c r="N60" s="23">
        <v>831.4</v>
      </c>
      <c r="O60" s="23">
        <v>831.4</v>
      </c>
      <c r="P60" s="24"/>
      <c r="Q60" s="25"/>
      <c r="R60" s="26">
        <f t="shared" si="0"/>
        <v>831.4</v>
      </c>
      <c r="S60" s="26">
        <f t="shared" si="1"/>
        <v>0</v>
      </c>
      <c r="T60" s="21" t="s">
        <v>263</v>
      </c>
      <c r="U60" s="31"/>
      <c r="V60" s="28"/>
    </row>
    <row r="61" spans="1:22" s="13" customFormat="1" ht="108.75" customHeight="1" x14ac:dyDescent="0.2">
      <c r="A61" s="16">
        <v>58</v>
      </c>
      <c r="B61" s="16">
        <v>65</v>
      </c>
      <c r="C61" s="16">
        <v>27</v>
      </c>
      <c r="D61" s="17">
        <v>546</v>
      </c>
      <c r="E61" s="16" t="s">
        <v>316</v>
      </c>
      <c r="F61" s="18" t="s">
        <v>317</v>
      </c>
      <c r="G61" s="16" t="s">
        <v>318</v>
      </c>
      <c r="H61" s="16" t="s">
        <v>319</v>
      </c>
      <c r="I61" s="16" t="s">
        <v>320</v>
      </c>
      <c r="J61" s="19">
        <v>2</v>
      </c>
      <c r="K61" s="20">
        <v>65</v>
      </c>
      <c r="L61" s="20">
        <v>27</v>
      </c>
      <c r="M61" s="21" t="s">
        <v>321</v>
      </c>
      <c r="N61" s="22">
        <v>546</v>
      </c>
      <c r="O61" s="23">
        <v>27.9</v>
      </c>
      <c r="P61" s="24">
        <v>27.9</v>
      </c>
      <c r="Q61" s="25"/>
      <c r="R61" s="26">
        <f t="shared" si="0"/>
        <v>0</v>
      </c>
      <c r="S61" s="26">
        <f t="shared" si="1"/>
        <v>518.1</v>
      </c>
      <c r="T61" s="21" t="s">
        <v>322</v>
      </c>
      <c r="U61" s="21" t="s">
        <v>323</v>
      </c>
      <c r="V61" s="16"/>
    </row>
    <row r="62" spans="1:22" s="13" customFormat="1" ht="90" customHeight="1" x14ac:dyDescent="0.2">
      <c r="A62" s="16">
        <v>59</v>
      </c>
      <c r="B62" s="16">
        <v>65</v>
      </c>
      <c r="C62" s="16">
        <v>28</v>
      </c>
      <c r="D62" s="17">
        <v>386</v>
      </c>
      <c r="E62" s="16" t="s">
        <v>103</v>
      </c>
      <c r="F62" s="18" t="s">
        <v>324</v>
      </c>
      <c r="G62" s="16" t="s">
        <v>325</v>
      </c>
      <c r="H62" s="16" t="s">
        <v>326</v>
      </c>
      <c r="I62" s="16" t="s">
        <v>327</v>
      </c>
      <c r="J62" s="19">
        <v>2</v>
      </c>
      <c r="K62" s="20">
        <v>65</v>
      </c>
      <c r="L62" s="20">
        <v>28</v>
      </c>
      <c r="M62" s="21" t="s">
        <v>103</v>
      </c>
      <c r="N62" s="22">
        <v>386</v>
      </c>
      <c r="O62" s="23">
        <v>335</v>
      </c>
      <c r="P62" s="24">
        <v>144.30000000000001</v>
      </c>
      <c r="Q62" s="25"/>
      <c r="R62" s="26">
        <f t="shared" si="0"/>
        <v>190.7</v>
      </c>
      <c r="S62" s="26">
        <f t="shared" si="1"/>
        <v>51</v>
      </c>
      <c r="T62" s="21" t="s">
        <v>326</v>
      </c>
      <c r="U62" s="21" t="s">
        <v>328</v>
      </c>
      <c r="V62" s="16"/>
    </row>
    <row r="63" spans="1:22" s="13" customFormat="1" ht="90" customHeight="1" x14ac:dyDescent="0.2">
      <c r="A63" s="16">
        <v>60</v>
      </c>
      <c r="B63" s="16">
        <v>65</v>
      </c>
      <c r="C63" s="16">
        <v>32</v>
      </c>
      <c r="D63" s="17">
        <v>459</v>
      </c>
      <c r="E63" s="16" t="s">
        <v>103</v>
      </c>
      <c r="F63" s="18" t="s">
        <v>329</v>
      </c>
      <c r="G63" s="16" t="s">
        <v>325</v>
      </c>
      <c r="H63" s="16" t="s">
        <v>330</v>
      </c>
      <c r="I63" s="16" t="s">
        <v>327</v>
      </c>
      <c r="J63" s="19">
        <v>2</v>
      </c>
      <c r="K63" s="20">
        <v>65</v>
      </c>
      <c r="L63" s="20">
        <v>32</v>
      </c>
      <c r="M63" s="21" t="s">
        <v>103</v>
      </c>
      <c r="N63" s="22">
        <v>459</v>
      </c>
      <c r="O63" s="23">
        <v>1</v>
      </c>
      <c r="P63" s="24"/>
      <c r="Q63" s="25"/>
      <c r="R63" s="26">
        <f t="shared" si="0"/>
        <v>1</v>
      </c>
      <c r="S63" s="26">
        <f t="shared" si="1"/>
        <v>458</v>
      </c>
      <c r="T63" s="21" t="s">
        <v>330</v>
      </c>
      <c r="U63" s="21" t="s">
        <v>328</v>
      </c>
      <c r="V63" s="16"/>
    </row>
    <row r="64" spans="1:22" s="13" customFormat="1" ht="90" customHeight="1" x14ac:dyDescent="0.2">
      <c r="A64" s="16">
        <v>61</v>
      </c>
      <c r="B64" s="16">
        <v>65</v>
      </c>
      <c r="C64" s="16">
        <v>412</v>
      </c>
      <c r="D64" s="17">
        <v>2272</v>
      </c>
      <c r="E64" s="16" t="s">
        <v>331</v>
      </c>
      <c r="F64" s="18" t="s">
        <v>332</v>
      </c>
      <c r="G64" s="16" t="s">
        <v>333</v>
      </c>
      <c r="H64" s="16" t="s">
        <v>334</v>
      </c>
      <c r="I64" s="16" t="s">
        <v>335</v>
      </c>
      <c r="J64" s="19">
        <v>2</v>
      </c>
      <c r="K64" s="20">
        <v>65</v>
      </c>
      <c r="L64" s="20">
        <v>412</v>
      </c>
      <c r="M64" s="21" t="s">
        <v>336</v>
      </c>
      <c r="N64" s="22">
        <v>2272</v>
      </c>
      <c r="O64" s="23">
        <v>608.5</v>
      </c>
      <c r="P64" s="24">
        <f>0.4+2.2</f>
        <v>2.6</v>
      </c>
      <c r="Q64" s="25"/>
      <c r="R64" s="26">
        <f t="shared" si="0"/>
        <v>605.9</v>
      </c>
      <c r="S64" s="26">
        <f t="shared" si="1"/>
        <v>1663.5</v>
      </c>
      <c r="T64" s="21" t="s">
        <v>334</v>
      </c>
      <c r="U64" s="21" t="s">
        <v>337</v>
      </c>
      <c r="V64" s="16"/>
    </row>
    <row r="65" spans="1:22" s="13" customFormat="1" ht="90" customHeight="1" x14ac:dyDescent="0.2">
      <c r="A65" s="16">
        <v>62</v>
      </c>
      <c r="B65" s="16">
        <v>65</v>
      </c>
      <c r="C65" s="16">
        <v>455</v>
      </c>
      <c r="D65" s="17">
        <v>1963</v>
      </c>
      <c r="E65" s="16" t="s">
        <v>338</v>
      </c>
      <c r="F65" s="18" t="s">
        <v>339</v>
      </c>
      <c r="G65" s="16" t="s">
        <v>325</v>
      </c>
      <c r="H65" s="16" t="s">
        <v>340</v>
      </c>
      <c r="I65" s="16" t="s">
        <v>327</v>
      </c>
      <c r="J65" s="19">
        <v>2</v>
      </c>
      <c r="K65" s="20">
        <v>65</v>
      </c>
      <c r="L65" s="20">
        <v>455</v>
      </c>
      <c r="M65" s="21" t="s">
        <v>341</v>
      </c>
      <c r="N65" s="22">
        <v>1963</v>
      </c>
      <c r="O65" s="23">
        <v>399.8</v>
      </c>
      <c r="P65" s="24">
        <v>213.5</v>
      </c>
      <c r="Q65" s="25"/>
      <c r="R65" s="26">
        <f t="shared" si="0"/>
        <v>186.3</v>
      </c>
      <c r="S65" s="26">
        <f t="shared" si="1"/>
        <v>1563.2</v>
      </c>
      <c r="T65" s="21" t="s">
        <v>340</v>
      </c>
      <c r="U65" s="21" t="s">
        <v>328</v>
      </c>
      <c r="V65" s="21" t="s">
        <v>342</v>
      </c>
    </row>
    <row r="66" spans="1:22" s="13" customFormat="1" ht="90" customHeight="1" x14ac:dyDescent="0.2">
      <c r="A66" s="16"/>
      <c r="B66" s="32">
        <v>65</v>
      </c>
      <c r="C66" s="32">
        <v>455</v>
      </c>
      <c r="D66" s="17">
        <v>1963</v>
      </c>
      <c r="E66" s="16" t="s">
        <v>338</v>
      </c>
      <c r="F66" s="32" t="s">
        <v>343</v>
      </c>
      <c r="G66" s="32" t="s">
        <v>325</v>
      </c>
      <c r="H66" s="32" t="s">
        <v>344</v>
      </c>
      <c r="I66" s="16" t="s">
        <v>327</v>
      </c>
      <c r="J66" s="19">
        <v>2</v>
      </c>
      <c r="K66" s="20">
        <v>65</v>
      </c>
      <c r="L66" s="20">
        <v>455</v>
      </c>
      <c r="M66" s="21"/>
      <c r="N66" s="22"/>
      <c r="O66" s="23"/>
      <c r="P66" s="24"/>
      <c r="Q66" s="25"/>
      <c r="R66" s="26">
        <f t="shared" si="0"/>
        <v>0</v>
      </c>
      <c r="S66" s="26">
        <f t="shared" si="1"/>
        <v>0</v>
      </c>
      <c r="T66" s="21" t="s">
        <v>344</v>
      </c>
      <c r="U66" s="21" t="s">
        <v>328</v>
      </c>
      <c r="V66" s="21" t="s">
        <v>342</v>
      </c>
    </row>
    <row r="67" spans="1:22" s="13" customFormat="1" ht="90" customHeight="1" x14ac:dyDescent="0.2">
      <c r="A67" s="16"/>
      <c r="B67" s="32">
        <v>65</v>
      </c>
      <c r="C67" s="32">
        <v>455</v>
      </c>
      <c r="D67" s="17">
        <v>1963</v>
      </c>
      <c r="E67" s="16" t="s">
        <v>338</v>
      </c>
      <c r="F67" s="32" t="s">
        <v>345</v>
      </c>
      <c r="G67" s="32" t="s">
        <v>325</v>
      </c>
      <c r="H67" s="32" t="s">
        <v>346</v>
      </c>
      <c r="I67" s="16" t="s">
        <v>328</v>
      </c>
      <c r="J67" s="19">
        <v>2</v>
      </c>
      <c r="K67" s="20">
        <v>65</v>
      </c>
      <c r="L67" s="20">
        <v>455</v>
      </c>
      <c r="M67" s="21"/>
      <c r="N67" s="22"/>
      <c r="O67" s="23"/>
      <c r="P67" s="24"/>
      <c r="Q67" s="25"/>
      <c r="R67" s="26">
        <f t="shared" si="0"/>
        <v>0</v>
      </c>
      <c r="S67" s="26">
        <f t="shared" si="1"/>
        <v>0</v>
      </c>
      <c r="T67" s="21" t="s">
        <v>346</v>
      </c>
      <c r="U67" s="21" t="s">
        <v>328</v>
      </c>
      <c r="V67" s="21" t="s">
        <v>342</v>
      </c>
    </row>
    <row r="68" spans="1:22" s="13" customFormat="1" ht="80.099999999999994" customHeight="1" x14ac:dyDescent="0.2">
      <c r="A68" s="16">
        <v>63</v>
      </c>
      <c r="B68" s="16"/>
      <c r="C68" s="16"/>
      <c r="D68" s="17"/>
      <c r="E68" s="16"/>
      <c r="F68" s="18"/>
      <c r="G68" s="16"/>
      <c r="H68" s="16"/>
      <c r="I68" s="16"/>
      <c r="J68" s="19">
        <v>2</v>
      </c>
      <c r="K68" s="20">
        <v>65</v>
      </c>
      <c r="L68" s="20" t="s">
        <v>264</v>
      </c>
      <c r="M68" s="21" t="s">
        <v>138</v>
      </c>
      <c r="N68" s="23">
        <v>176</v>
      </c>
      <c r="O68" s="23">
        <v>176</v>
      </c>
      <c r="P68" s="24"/>
      <c r="Q68" s="25"/>
      <c r="R68" s="26">
        <f t="shared" ref="R68:R131" si="2">O68-P68-Q68</f>
        <v>176</v>
      </c>
      <c r="S68" s="26">
        <f t="shared" ref="S68:S131" si="3">N68-O68</f>
        <v>0</v>
      </c>
      <c r="T68" s="21" t="s">
        <v>263</v>
      </c>
      <c r="U68" s="21"/>
      <c r="V68" s="16"/>
    </row>
    <row r="69" spans="1:22" s="13" customFormat="1" ht="80.099999999999994" customHeight="1" x14ac:dyDescent="0.2">
      <c r="A69" s="16">
        <v>64</v>
      </c>
      <c r="B69" s="16"/>
      <c r="C69" s="16"/>
      <c r="D69" s="17"/>
      <c r="E69" s="16"/>
      <c r="F69" s="18"/>
      <c r="G69" s="16"/>
      <c r="H69" s="16"/>
      <c r="I69" s="16"/>
      <c r="J69" s="19">
        <v>2</v>
      </c>
      <c r="K69" s="20">
        <v>65</v>
      </c>
      <c r="L69" s="20" t="s">
        <v>266</v>
      </c>
      <c r="M69" s="21" t="s">
        <v>138</v>
      </c>
      <c r="N69" s="23">
        <v>280.5</v>
      </c>
      <c r="O69" s="23">
        <v>280.5</v>
      </c>
      <c r="P69" s="24"/>
      <c r="Q69" s="25"/>
      <c r="R69" s="26">
        <f t="shared" si="2"/>
        <v>280.5</v>
      </c>
      <c r="S69" s="26">
        <f t="shared" si="3"/>
        <v>0</v>
      </c>
      <c r="T69" s="21" t="s">
        <v>263</v>
      </c>
      <c r="U69" s="21"/>
      <c r="V69" s="16"/>
    </row>
    <row r="70" spans="1:22" s="13" customFormat="1" ht="80.099999999999994" customHeight="1" x14ac:dyDescent="0.2">
      <c r="A70" s="16">
        <v>65</v>
      </c>
      <c r="B70" s="16"/>
      <c r="C70" s="16"/>
      <c r="D70" s="17"/>
      <c r="E70" s="16"/>
      <c r="F70" s="18"/>
      <c r="G70" s="16"/>
      <c r="H70" s="16"/>
      <c r="I70" s="16"/>
      <c r="J70" s="19">
        <v>2</v>
      </c>
      <c r="K70" s="20">
        <v>65</v>
      </c>
      <c r="L70" s="20" t="s">
        <v>267</v>
      </c>
      <c r="M70" s="21" t="s">
        <v>138</v>
      </c>
      <c r="N70" s="23">
        <v>154.5</v>
      </c>
      <c r="O70" s="23">
        <v>154.5</v>
      </c>
      <c r="P70" s="24"/>
      <c r="Q70" s="25"/>
      <c r="R70" s="26">
        <f t="shared" si="2"/>
        <v>154.5</v>
      </c>
      <c r="S70" s="26">
        <f t="shared" si="3"/>
        <v>0</v>
      </c>
      <c r="T70" s="21" t="s">
        <v>263</v>
      </c>
      <c r="U70" s="21"/>
      <c r="V70" s="16"/>
    </row>
    <row r="71" spans="1:22" s="13" customFormat="1" ht="140.1" customHeight="1" x14ac:dyDescent="0.2">
      <c r="A71" s="16">
        <v>66</v>
      </c>
      <c r="B71" s="16">
        <v>213</v>
      </c>
      <c r="C71" s="16">
        <v>3</v>
      </c>
      <c r="D71" s="17">
        <v>1771.1</v>
      </c>
      <c r="E71" s="16" t="s">
        <v>316</v>
      </c>
      <c r="F71" s="18" t="s">
        <v>347</v>
      </c>
      <c r="G71" s="16" t="s">
        <v>348</v>
      </c>
      <c r="H71" s="16" t="s">
        <v>349</v>
      </c>
      <c r="I71" s="16" t="s">
        <v>350</v>
      </c>
      <c r="J71" s="19">
        <v>3</v>
      </c>
      <c r="K71" s="20">
        <v>213</v>
      </c>
      <c r="L71" s="20">
        <v>3</v>
      </c>
      <c r="M71" s="21" t="s">
        <v>321</v>
      </c>
      <c r="N71" s="22">
        <v>1771.1</v>
      </c>
      <c r="O71" s="23">
        <v>307.10000000000002</v>
      </c>
      <c r="P71" s="24"/>
      <c r="Q71" s="25"/>
      <c r="R71" s="26">
        <f t="shared" si="2"/>
        <v>307.10000000000002</v>
      </c>
      <c r="S71" s="26">
        <f t="shared" si="3"/>
        <v>1464</v>
      </c>
      <c r="T71" s="21" t="s">
        <v>349</v>
      </c>
      <c r="U71" s="21" t="s">
        <v>351</v>
      </c>
      <c r="V71" s="16"/>
    </row>
    <row r="72" spans="1:22" s="13" customFormat="1" ht="140.1" customHeight="1" x14ac:dyDescent="0.2">
      <c r="A72" s="16">
        <v>67</v>
      </c>
      <c r="B72" s="16">
        <v>213</v>
      </c>
      <c r="C72" s="16">
        <v>6</v>
      </c>
      <c r="D72" s="17">
        <v>530.4</v>
      </c>
      <c r="E72" s="16" t="s">
        <v>316</v>
      </c>
      <c r="F72" s="18" t="s">
        <v>352</v>
      </c>
      <c r="G72" s="16" t="s">
        <v>353</v>
      </c>
      <c r="H72" s="16" t="s">
        <v>354</v>
      </c>
      <c r="I72" s="16" t="s">
        <v>355</v>
      </c>
      <c r="J72" s="19">
        <v>3</v>
      </c>
      <c r="K72" s="20">
        <v>213</v>
      </c>
      <c r="L72" s="20">
        <v>6</v>
      </c>
      <c r="M72" s="21" t="s">
        <v>321</v>
      </c>
      <c r="N72" s="22">
        <v>530.4</v>
      </c>
      <c r="O72" s="23">
        <v>283.39999999999998</v>
      </c>
      <c r="P72" s="24"/>
      <c r="Q72" s="25"/>
      <c r="R72" s="26">
        <f t="shared" si="2"/>
        <v>283.39999999999998</v>
      </c>
      <c r="S72" s="26">
        <f t="shared" si="3"/>
        <v>247</v>
      </c>
      <c r="T72" s="21" t="s">
        <v>354</v>
      </c>
      <c r="U72" s="21" t="s">
        <v>351</v>
      </c>
      <c r="V72" s="16"/>
    </row>
    <row r="73" spans="1:22" s="13" customFormat="1" ht="140.1" customHeight="1" x14ac:dyDescent="0.2">
      <c r="A73" s="16">
        <v>68</v>
      </c>
      <c r="B73" s="16">
        <v>213</v>
      </c>
      <c r="C73" s="16">
        <v>7</v>
      </c>
      <c r="D73" s="17">
        <v>233.7</v>
      </c>
      <c r="E73" s="16" t="s">
        <v>316</v>
      </c>
      <c r="F73" s="18" t="s">
        <v>356</v>
      </c>
      <c r="G73" s="16" t="s">
        <v>357</v>
      </c>
      <c r="H73" s="16" t="s">
        <v>358</v>
      </c>
      <c r="I73" s="16" t="s">
        <v>355</v>
      </c>
      <c r="J73" s="19">
        <v>3</v>
      </c>
      <c r="K73" s="20">
        <v>213</v>
      </c>
      <c r="L73" s="20">
        <v>7</v>
      </c>
      <c r="M73" s="21" t="s">
        <v>321</v>
      </c>
      <c r="N73" s="22">
        <v>233.7</v>
      </c>
      <c r="O73" s="23">
        <v>31.8</v>
      </c>
      <c r="P73" s="24"/>
      <c r="Q73" s="25"/>
      <c r="R73" s="26">
        <f t="shared" si="2"/>
        <v>31.8</v>
      </c>
      <c r="S73" s="26">
        <f t="shared" si="3"/>
        <v>201.89999999999998</v>
      </c>
      <c r="T73" s="21" t="s">
        <v>358</v>
      </c>
      <c r="U73" s="21" t="s">
        <v>351</v>
      </c>
      <c r="V73" s="16"/>
    </row>
    <row r="74" spans="1:22" s="13" customFormat="1" ht="153.75" customHeight="1" x14ac:dyDescent="0.2">
      <c r="A74" s="16">
        <v>69</v>
      </c>
      <c r="B74" s="16">
        <v>213</v>
      </c>
      <c r="C74" s="16">
        <v>8</v>
      </c>
      <c r="D74" s="17">
        <v>781.3</v>
      </c>
      <c r="E74" s="16" t="s">
        <v>316</v>
      </c>
      <c r="F74" s="18" t="s">
        <v>359</v>
      </c>
      <c r="G74" s="16" t="s">
        <v>353</v>
      </c>
      <c r="H74" s="16" t="s">
        <v>360</v>
      </c>
      <c r="I74" s="16" t="s">
        <v>361</v>
      </c>
      <c r="J74" s="19">
        <v>3</v>
      </c>
      <c r="K74" s="20">
        <v>213</v>
      </c>
      <c r="L74" s="20">
        <v>8</v>
      </c>
      <c r="M74" s="21" t="s">
        <v>321</v>
      </c>
      <c r="N74" s="22">
        <v>781.3</v>
      </c>
      <c r="O74" s="23">
        <v>305.2</v>
      </c>
      <c r="P74" s="24"/>
      <c r="Q74" s="25"/>
      <c r="R74" s="26">
        <f t="shared" si="2"/>
        <v>305.2</v>
      </c>
      <c r="S74" s="26">
        <f t="shared" si="3"/>
        <v>476.09999999999997</v>
      </c>
      <c r="T74" s="21" t="s">
        <v>360</v>
      </c>
      <c r="U74" s="21" t="s">
        <v>362</v>
      </c>
      <c r="V74" s="16"/>
    </row>
    <row r="75" spans="1:22" s="13" customFormat="1" ht="111" customHeight="1" x14ac:dyDescent="0.2">
      <c r="A75" s="16">
        <v>70</v>
      </c>
      <c r="B75" s="16">
        <v>213</v>
      </c>
      <c r="C75" s="16">
        <v>9</v>
      </c>
      <c r="D75" s="17">
        <v>385.8</v>
      </c>
      <c r="E75" s="16" t="s">
        <v>316</v>
      </c>
      <c r="F75" s="18" t="s">
        <v>176</v>
      </c>
      <c r="G75" s="16" t="s">
        <v>176</v>
      </c>
      <c r="H75" s="16" t="s">
        <v>363</v>
      </c>
      <c r="I75" s="16" t="s">
        <v>364</v>
      </c>
      <c r="J75" s="19">
        <v>3</v>
      </c>
      <c r="K75" s="20">
        <v>213</v>
      </c>
      <c r="L75" s="20">
        <v>9</v>
      </c>
      <c r="M75" s="21" t="s">
        <v>321</v>
      </c>
      <c r="N75" s="22">
        <v>385.8</v>
      </c>
      <c r="O75" s="23">
        <v>153</v>
      </c>
      <c r="P75" s="24"/>
      <c r="Q75" s="25"/>
      <c r="R75" s="26">
        <f t="shared" si="2"/>
        <v>153</v>
      </c>
      <c r="S75" s="26">
        <f t="shared" si="3"/>
        <v>232.8</v>
      </c>
      <c r="T75" s="21" t="s">
        <v>363</v>
      </c>
      <c r="U75" s="21" t="s">
        <v>202</v>
      </c>
      <c r="V75" s="16"/>
    </row>
    <row r="76" spans="1:22" s="13" customFormat="1" ht="152.25" customHeight="1" x14ac:dyDescent="0.2">
      <c r="A76" s="16">
        <v>71</v>
      </c>
      <c r="B76" s="16">
        <v>213</v>
      </c>
      <c r="C76" s="16">
        <v>10</v>
      </c>
      <c r="D76" s="17">
        <v>1320</v>
      </c>
      <c r="E76" s="16" t="s">
        <v>316</v>
      </c>
      <c r="F76" s="18" t="s">
        <v>365</v>
      </c>
      <c r="G76" s="16" t="s">
        <v>366</v>
      </c>
      <c r="H76" s="16" t="s">
        <v>367</v>
      </c>
      <c r="I76" s="16" t="s">
        <v>368</v>
      </c>
      <c r="J76" s="19">
        <v>3</v>
      </c>
      <c r="K76" s="20">
        <v>213</v>
      </c>
      <c r="L76" s="20">
        <v>10</v>
      </c>
      <c r="M76" s="21" t="s">
        <v>321</v>
      </c>
      <c r="N76" s="22">
        <v>1320</v>
      </c>
      <c r="O76" s="23">
        <v>362.5</v>
      </c>
      <c r="P76" s="24"/>
      <c r="Q76" s="25"/>
      <c r="R76" s="26">
        <f t="shared" si="2"/>
        <v>362.5</v>
      </c>
      <c r="S76" s="26">
        <f t="shared" si="3"/>
        <v>957.5</v>
      </c>
      <c r="T76" s="21" t="s">
        <v>367</v>
      </c>
      <c r="U76" s="21" t="s">
        <v>369</v>
      </c>
      <c r="V76" s="16"/>
    </row>
    <row r="77" spans="1:22" s="13" customFormat="1" ht="140.1" customHeight="1" x14ac:dyDescent="0.2">
      <c r="A77" s="16">
        <v>72</v>
      </c>
      <c r="B77" s="16">
        <v>213</v>
      </c>
      <c r="C77" s="16">
        <v>23</v>
      </c>
      <c r="D77" s="17">
        <v>1281.8</v>
      </c>
      <c r="E77" s="16" t="s">
        <v>91</v>
      </c>
      <c r="F77" s="18" t="s">
        <v>370</v>
      </c>
      <c r="G77" s="16" t="s">
        <v>371</v>
      </c>
      <c r="H77" s="16" t="s">
        <v>372</v>
      </c>
      <c r="I77" s="16" t="s">
        <v>373</v>
      </c>
      <c r="J77" s="19">
        <v>3</v>
      </c>
      <c r="K77" s="20">
        <v>213</v>
      </c>
      <c r="L77" s="20">
        <v>23</v>
      </c>
      <c r="M77" s="21" t="s">
        <v>91</v>
      </c>
      <c r="N77" s="22">
        <v>1281.8</v>
      </c>
      <c r="O77" s="23">
        <v>556.9</v>
      </c>
      <c r="P77" s="24">
        <v>215.2</v>
      </c>
      <c r="Q77" s="25"/>
      <c r="R77" s="26">
        <f t="shared" si="2"/>
        <v>341.7</v>
      </c>
      <c r="S77" s="26">
        <f t="shared" si="3"/>
        <v>724.9</v>
      </c>
      <c r="T77" s="21" t="s">
        <v>372</v>
      </c>
      <c r="U77" s="21" t="s">
        <v>374</v>
      </c>
      <c r="V77" s="16"/>
    </row>
    <row r="78" spans="1:22" s="13" customFormat="1" ht="140.1" customHeight="1" x14ac:dyDescent="0.2">
      <c r="A78" s="16">
        <v>73</v>
      </c>
      <c r="B78" s="16">
        <v>213</v>
      </c>
      <c r="C78" s="16">
        <v>24</v>
      </c>
      <c r="D78" s="17">
        <v>1538.5</v>
      </c>
      <c r="E78" s="16" t="s">
        <v>91</v>
      </c>
      <c r="F78" s="18" t="s">
        <v>375</v>
      </c>
      <c r="G78" s="16" t="s">
        <v>289</v>
      </c>
      <c r="H78" s="16" t="s">
        <v>376</v>
      </c>
      <c r="I78" s="16" t="s">
        <v>296</v>
      </c>
      <c r="J78" s="19">
        <v>3</v>
      </c>
      <c r="K78" s="20">
        <v>213</v>
      </c>
      <c r="L78" s="20">
        <v>24</v>
      </c>
      <c r="M78" s="21" t="s">
        <v>91</v>
      </c>
      <c r="N78" s="22">
        <v>1538.5</v>
      </c>
      <c r="O78" s="23">
        <v>270.3</v>
      </c>
      <c r="P78" s="24"/>
      <c r="Q78" s="25"/>
      <c r="R78" s="26">
        <f t="shared" si="2"/>
        <v>270.3</v>
      </c>
      <c r="S78" s="26">
        <f t="shared" si="3"/>
        <v>1268.2</v>
      </c>
      <c r="T78" s="21" t="s">
        <v>376</v>
      </c>
      <c r="U78" s="21" t="s">
        <v>297</v>
      </c>
      <c r="V78" s="16"/>
    </row>
    <row r="79" spans="1:22" s="13" customFormat="1" ht="80.099999999999994" customHeight="1" x14ac:dyDescent="0.2">
      <c r="A79" s="16">
        <v>74</v>
      </c>
      <c r="B79" s="32"/>
      <c r="C79" s="32"/>
      <c r="D79" s="17"/>
      <c r="E79" s="16"/>
      <c r="F79" s="32"/>
      <c r="G79" s="32"/>
      <c r="H79" s="32"/>
      <c r="I79" s="32"/>
      <c r="J79" s="19">
        <v>3</v>
      </c>
      <c r="K79" s="20">
        <v>213</v>
      </c>
      <c r="L79" s="20">
        <v>42</v>
      </c>
      <c r="M79" s="21" t="s">
        <v>265</v>
      </c>
      <c r="N79" s="23">
        <v>831.5</v>
      </c>
      <c r="O79" s="23">
        <v>106.9</v>
      </c>
      <c r="P79" s="24"/>
      <c r="Q79" s="25"/>
      <c r="R79" s="26">
        <f t="shared" si="2"/>
        <v>106.9</v>
      </c>
      <c r="S79" s="26">
        <f t="shared" si="3"/>
        <v>724.6</v>
      </c>
      <c r="T79" s="21" t="s">
        <v>263</v>
      </c>
      <c r="U79" s="33"/>
      <c r="V79" s="21"/>
    </row>
    <row r="80" spans="1:22" s="13" customFormat="1" ht="121.5" customHeight="1" x14ac:dyDescent="0.2">
      <c r="A80" s="16">
        <v>75</v>
      </c>
      <c r="B80" s="16">
        <v>213</v>
      </c>
      <c r="C80" s="16">
        <v>43</v>
      </c>
      <c r="D80" s="17">
        <v>1321</v>
      </c>
      <c r="E80" s="16" t="s">
        <v>316</v>
      </c>
      <c r="F80" s="18" t="s">
        <v>377</v>
      </c>
      <c r="G80" s="16" t="s">
        <v>378</v>
      </c>
      <c r="H80" s="16" t="s">
        <v>379</v>
      </c>
      <c r="I80" s="16" t="s">
        <v>380</v>
      </c>
      <c r="J80" s="19">
        <v>3</v>
      </c>
      <c r="K80" s="20">
        <v>213</v>
      </c>
      <c r="L80" s="20">
        <v>43</v>
      </c>
      <c r="M80" s="21" t="s">
        <v>321</v>
      </c>
      <c r="N80" s="22">
        <v>1321</v>
      </c>
      <c r="O80" s="23">
        <v>29.1</v>
      </c>
      <c r="P80" s="24"/>
      <c r="Q80" s="25"/>
      <c r="R80" s="26">
        <f t="shared" si="2"/>
        <v>29.1</v>
      </c>
      <c r="S80" s="26">
        <f t="shared" si="3"/>
        <v>1291.9000000000001</v>
      </c>
      <c r="T80" s="21" t="s">
        <v>379</v>
      </c>
      <c r="U80" s="21" t="s">
        <v>381</v>
      </c>
      <c r="V80" s="16"/>
    </row>
    <row r="81" spans="1:22" s="13" customFormat="1" ht="80.099999999999994" customHeight="1" x14ac:dyDescent="0.2">
      <c r="A81" s="16">
        <v>76</v>
      </c>
      <c r="B81" s="32"/>
      <c r="C81" s="32"/>
      <c r="D81" s="17"/>
      <c r="E81" s="16"/>
      <c r="F81" s="32"/>
      <c r="G81" s="32"/>
      <c r="H81" s="32"/>
      <c r="I81" s="32"/>
      <c r="J81" s="19">
        <v>3</v>
      </c>
      <c r="K81" s="20">
        <v>213</v>
      </c>
      <c r="L81" s="20" t="s">
        <v>261</v>
      </c>
      <c r="M81" s="21" t="s">
        <v>262</v>
      </c>
      <c r="N81" s="23">
        <v>224.9</v>
      </c>
      <c r="O81" s="23">
        <v>224.9</v>
      </c>
      <c r="P81" s="24"/>
      <c r="Q81" s="25"/>
      <c r="R81" s="26">
        <f t="shared" si="2"/>
        <v>224.9</v>
      </c>
      <c r="S81" s="26">
        <f t="shared" si="3"/>
        <v>0</v>
      </c>
      <c r="T81" s="21" t="s">
        <v>263</v>
      </c>
      <c r="U81" s="33"/>
      <c r="V81" s="21"/>
    </row>
    <row r="82" spans="1:22" s="13" customFormat="1" ht="80.099999999999994" customHeight="1" x14ac:dyDescent="0.2">
      <c r="A82" s="16">
        <v>77</v>
      </c>
      <c r="B82" s="32"/>
      <c r="C82" s="32"/>
      <c r="D82" s="17"/>
      <c r="E82" s="16"/>
      <c r="F82" s="32"/>
      <c r="G82" s="32"/>
      <c r="H82" s="32"/>
      <c r="I82" s="32"/>
      <c r="J82" s="19">
        <v>3</v>
      </c>
      <c r="K82" s="20">
        <v>213</v>
      </c>
      <c r="L82" s="20" t="s">
        <v>264</v>
      </c>
      <c r="M82" s="21" t="s">
        <v>265</v>
      </c>
      <c r="N82" s="23">
        <v>12.5</v>
      </c>
      <c r="O82" s="23">
        <v>12.5</v>
      </c>
      <c r="P82" s="24"/>
      <c r="Q82" s="25"/>
      <c r="R82" s="26">
        <f t="shared" si="2"/>
        <v>12.5</v>
      </c>
      <c r="S82" s="26">
        <f t="shared" si="3"/>
        <v>0</v>
      </c>
      <c r="T82" s="21" t="s">
        <v>263</v>
      </c>
      <c r="U82" s="33"/>
      <c r="V82" s="21"/>
    </row>
    <row r="83" spans="1:22" s="13" customFormat="1" ht="82.5" customHeight="1" x14ac:dyDescent="0.2">
      <c r="A83" s="16">
        <v>78</v>
      </c>
      <c r="B83" s="16">
        <v>214</v>
      </c>
      <c r="C83" s="16">
        <v>25</v>
      </c>
      <c r="D83" s="17">
        <v>2283.8000000000002</v>
      </c>
      <c r="E83" s="16" t="s">
        <v>91</v>
      </c>
      <c r="F83" s="18" t="s">
        <v>382</v>
      </c>
      <c r="G83" s="16" t="s">
        <v>383</v>
      </c>
      <c r="H83" s="16" t="s">
        <v>384</v>
      </c>
      <c r="I83" s="16" t="s">
        <v>327</v>
      </c>
      <c r="J83" s="19">
        <v>3</v>
      </c>
      <c r="K83" s="20">
        <v>214</v>
      </c>
      <c r="L83" s="20">
        <v>25</v>
      </c>
      <c r="M83" s="21" t="s">
        <v>91</v>
      </c>
      <c r="N83" s="22">
        <v>2283.8000000000002</v>
      </c>
      <c r="O83" s="23">
        <v>403.4</v>
      </c>
      <c r="P83" s="24"/>
      <c r="Q83" s="25"/>
      <c r="R83" s="26">
        <f t="shared" si="2"/>
        <v>403.4</v>
      </c>
      <c r="S83" s="26">
        <f t="shared" si="3"/>
        <v>1880.4</v>
      </c>
      <c r="T83" s="21" t="s">
        <v>384</v>
      </c>
      <c r="U83" s="21" t="s">
        <v>328</v>
      </c>
      <c r="V83" s="16"/>
    </row>
    <row r="84" spans="1:22" s="13" customFormat="1" ht="114.75" customHeight="1" x14ac:dyDescent="0.2">
      <c r="A84" s="16">
        <v>79</v>
      </c>
      <c r="B84" s="16">
        <v>214</v>
      </c>
      <c r="C84" s="16">
        <v>26</v>
      </c>
      <c r="D84" s="17">
        <v>2008.7</v>
      </c>
      <c r="E84" s="16" t="s">
        <v>91</v>
      </c>
      <c r="F84" s="18" t="s">
        <v>385</v>
      </c>
      <c r="G84" s="16" t="s">
        <v>386</v>
      </c>
      <c r="H84" s="16" t="s">
        <v>387</v>
      </c>
      <c r="I84" s="16" t="s">
        <v>388</v>
      </c>
      <c r="J84" s="19">
        <v>3</v>
      </c>
      <c r="K84" s="20">
        <v>214</v>
      </c>
      <c r="L84" s="20">
        <v>26</v>
      </c>
      <c r="M84" s="21" t="s">
        <v>91</v>
      </c>
      <c r="N84" s="22">
        <v>2008.7</v>
      </c>
      <c r="O84" s="23">
        <v>399.4</v>
      </c>
      <c r="P84" s="24"/>
      <c r="Q84" s="25"/>
      <c r="R84" s="26">
        <f t="shared" si="2"/>
        <v>399.4</v>
      </c>
      <c r="S84" s="26">
        <f t="shared" si="3"/>
        <v>1609.3000000000002</v>
      </c>
      <c r="T84" s="21" t="s">
        <v>389</v>
      </c>
      <c r="U84" s="21" t="s">
        <v>390</v>
      </c>
      <c r="V84" s="16"/>
    </row>
    <row r="85" spans="1:22" s="13" customFormat="1" ht="104.25" customHeight="1" x14ac:dyDescent="0.2">
      <c r="A85" s="16">
        <v>80</v>
      </c>
      <c r="B85" s="16">
        <v>214</v>
      </c>
      <c r="C85" s="16">
        <v>27</v>
      </c>
      <c r="D85" s="17">
        <v>686.7</v>
      </c>
      <c r="E85" s="16" t="s">
        <v>103</v>
      </c>
      <c r="F85" s="18" t="s">
        <v>176</v>
      </c>
      <c r="G85" s="16" t="s">
        <v>176</v>
      </c>
      <c r="H85" s="18" t="s">
        <v>176</v>
      </c>
      <c r="I85" s="16" t="s">
        <v>364</v>
      </c>
      <c r="J85" s="19">
        <v>3</v>
      </c>
      <c r="K85" s="20">
        <v>214</v>
      </c>
      <c r="L85" s="20">
        <v>27</v>
      </c>
      <c r="M85" s="21" t="s">
        <v>103</v>
      </c>
      <c r="N85" s="22">
        <v>686.7</v>
      </c>
      <c r="O85" s="23">
        <v>471.9</v>
      </c>
      <c r="P85" s="24"/>
      <c r="Q85" s="25"/>
      <c r="R85" s="26">
        <f t="shared" si="2"/>
        <v>471.9</v>
      </c>
      <c r="S85" s="26">
        <f t="shared" si="3"/>
        <v>214.80000000000007</v>
      </c>
      <c r="T85" s="27" t="s">
        <v>176</v>
      </c>
      <c r="U85" s="21" t="s">
        <v>202</v>
      </c>
      <c r="V85" s="16"/>
    </row>
    <row r="86" spans="1:22" s="13" customFormat="1" ht="120" customHeight="1" x14ac:dyDescent="0.2">
      <c r="A86" s="16">
        <v>81</v>
      </c>
      <c r="B86" s="16">
        <v>214</v>
      </c>
      <c r="C86" s="16">
        <v>28</v>
      </c>
      <c r="D86" s="17">
        <v>776.6</v>
      </c>
      <c r="E86" s="16" t="s">
        <v>91</v>
      </c>
      <c r="F86" s="18" t="s">
        <v>176</v>
      </c>
      <c r="G86" s="16" t="s">
        <v>176</v>
      </c>
      <c r="H86" s="16" t="s">
        <v>391</v>
      </c>
      <c r="I86" s="16" t="s">
        <v>388</v>
      </c>
      <c r="J86" s="19">
        <v>3</v>
      </c>
      <c r="K86" s="20">
        <v>214</v>
      </c>
      <c r="L86" s="20">
        <v>28</v>
      </c>
      <c r="M86" s="21" t="s">
        <v>91</v>
      </c>
      <c r="N86" s="22">
        <v>776.6</v>
      </c>
      <c r="O86" s="23">
        <v>69.400000000000006</v>
      </c>
      <c r="P86" s="24"/>
      <c r="Q86" s="25"/>
      <c r="R86" s="26">
        <f t="shared" si="2"/>
        <v>69.400000000000006</v>
      </c>
      <c r="S86" s="26">
        <f t="shared" si="3"/>
        <v>707.2</v>
      </c>
      <c r="T86" s="21" t="s">
        <v>391</v>
      </c>
      <c r="U86" s="21" t="s">
        <v>390</v>
      </c>
      <c r="V86" s="16"/>
    </row>
    <row r="87" spans="1:22" s="13" customFormat="1" ht="120" customHeight="1" x14ac:dyDescent="0.2">
      <c r="A87" s="16">
        <v>82</v>
      </c>
      <c r="B87" s="16">
        <v>214</v>
      </c>
      <c r="C87" s="16">
        <v>29</v>
      </c>
      <c r="D87" s="17">
        <v>1463.3</v>
      </c>
      <c r="E87" s="16" t="s">
        <v>91</v>
      </c>
      <c r="F87" s="18" t="s">
        <v>392</v>
      </c>
      <c r="G87" s="16" t="s">
        <v>393</v>
      </c>
      <c r="H87" s="16" t="s">
        <v>384</v>
      </c>
      <c r="I87" s="16" t="s">
        <v>394</v>
      </c>
      <c r="J87" s="19">
        <v>3</v>
      </c>
      <c r="K87" s="20">
        <v>214</v>
      </c>
      <c r="L87" s="20">
        <v>29</v>
      </c>
      <c r="M87" s="21" t="s">
        <v>91</v>
      </c>
      <c r="N87" s="22">
        <v>1463.3</v>
      </c>
      <c r="O87" s="23">
        <v>701.6</v>
      </c>
      <c r="P87" s="24"/>
      <c r="Q87" s="25"/>
      <c r="R87" s="26">
        <f t="shared" si="2"/>
        <v>701.6</v>
      </c>
      <c r="S87" s="26">
        <f t="shared" si="3"/>
        <v>761.69999999999993</v>
      </c>
      <c r="T87" s="21" t="s">
        <v>384</v>
      </c>
      <c r="U87" s="21" t="s">
        <v>297</v>
      </c>
      <c r="V87" s="16"/>
    </row>
    <row r="88" spans="1:22" s="13" customFormat="1" ht="139.5" x14ac:dyDescent="0.2">
      <c r="A88" s="16">
        <v>83</v>
      </c>
      <c r="B88" s="16">
        <v>214</v>
      </c>
      <c r="C88" s="16">
        <v>41</v>
      </c>
      <c r="D88" s="17">
        <v>975.3</v>
      </c>
      <c r="E88" s="16" t="s">
        <v>91</v>
      </c>
      <c r="F88" s="18" t="s">
        <v>395</v>
      </c>
      <c r="G88" s="16" t="s">
        <v>396</v>
      </c>
      <c r="H88" s="16" t="s">
        <v>397</v>
      </c>
      <c r="I88" s="16" t="s">
        <v>398</v>
      </c>
      <c r="J88" s="19">
        <v>3</v>
      </c>
      <c r="K88" s="20">
        <v>214</v>
      </c>
      <c r="L88" s="20">
        <v>41</v>
      </c>
      <c r="M88" s="21" t="s">
        <v>91</v>
      </c>
      <c r="N88" s="22">
        <v>975.3</v>
      </c>
      <c r="O88" s="23">
        <v>99.4</v>
      </c>
      <c r="P88" s="24"/>
      <c r="Q88" s="25"/>
      <c r="R88" s="26">
        <f t="shared" si="2"/>
        <v>99.4</v>
      </c>
      <c r="S88" s="26">
        <f t="shared" si="3"/>
        <v>875.9</v>
      </c>
      <c r="T88" s="21" t="s">
        <v>397</v>
      </c>
      <c r="U88" s="21" t="s">
        <v>399</v>
      </c>
      <c r="V88" s="16"/>
    </row>
    <row r="89" spans="1:22" s="13" customFormat="1" ht="120" customHeight="1" x14ac:dyDescent="0.2">
      <c r="A89" s="16">
        <v>84</v>
      </c>
      <c r="B89" s="16">
        <v>214</v>
      </c>
      <c r="C89" s="16">
        <v>42</v>
      </c>
      <c r="D89" s="17">
        <v>3541.5</v>
      </c>
      <c r="E89" s="16" t="s">
        <v>91</v>
      </c>
      <c r="F89" s="18" t="s">
        <v>400</v>
      </c>
      <c r="G89" s="16" t="s">
        <v>401</v>
      </c>
      <c r="H89" s="16" t="s">
        <v>402</v>
      </c>
      <c r="I89" s="16" t="s">
        <v>388</v>
      </c>
      <c r="J89" s="19">
        <v>3</v>
      </c>
      <c r="K89" s="20">
        <v>214</v>
      </c>
      <c r="L89" s="20">
        <v>42</v>
      </c>
      <c r="M89" s="21" t="s">
        <v>91</v>
      </c>
      <c r="N89" s="22">
        <v>3541.5</v>
      </c>
      <c r="O89" s="23">
        <v>1181.5999999999999</v>
      </c>
      <c r="P89" s="24"/>
      <c r="Q89" s="25"/>
      <c r="R89" s="26">
        <f t="shared" si="2"/>
        <v>1181.5999999999999</v>
      </c>
      <c r="S89" s="26">
        <f t="shared" si="3"/>
        <v>2359.9</v>
      </c>
      <c r="T89" s="21" t="s">
        <v>403</v>
      </c>
      <c r="U89" s="21" t="s">
        <v>390</v>
      </c>
      <c r="V89" s="16"/>
    </row>
    <row r="90" spans="1:22" s="13" customFormat="1" ht="120" customHeight="1" x14ac:dyDescent="0.2">
      <c r="A90" s="16">
        <v>85</v>
      </c>
      <c r="B90" s="16">
        <v>214</v>
      </c>
      <c r="C90" s="16">
        <v>43</v>
      </c>
      <c r="D90" s="17">
        <v>1333.5</v>
      </c>
      <c r="E90" s="18" t="s">
        <v>91</v>
      </c>
      <c r="F90" s="18" t="s">
        <v>176</v>
      </c>
      <c r="G90" s="16" t="s">
        <v>176</v>
      </c>
      <c r="H90" s="18" t="s">
        <v>176</v>
      </c>
      <c r="I90" s="16" t="s">
        <v>364</v>
      </c>
      <c r="J90" s="19">
        <v>3</v>
      </c>
      <c r="K90" s="20">
        <v>214</v>
      </c>
      <c r="L90" s="20">
        <v>43</v>
      </c>
      <c r="M90" s="27" t="s">
        <v>91</v>
      </c>
      <c r="N90" s="22">
        <v>1333.5</v>
      </c>
      <c r="O90" s="23">
        <v>28.7</v>
      </c>
      <c r="P90" s="24"/>
      <c r="Q90" s="25"/>
      <c r="R90" s="26">
        <f t="shared" si="2"/>
        <v>28.7</v>
      </c>
      <c r="S90" s="26">
        <f t="shared" si="3"/>
        <v>1304.8</v>
      </c>
      <c r="T90" s="27" t="s">
        <v>176</v>
      </c>
      <c r="U90" s="21" t="s">
        <v>202</v>
      </c>
      <c r="V90" s="16"/>
    </row>
    <row r="91" spans="1:22" s="13" customFormat="1" ht="134.25" customHeight="1" x14ac:dyDescent="0.2">
      <c r="A91" s="16">
        <v>86</v>
      </c>
      <c r="B91" s="16">
        <v>214</v>
      </c>
      <c r="C91" s="16">
        <v>46</v>
      </c>
      <c r="D91" s="17">
        <v>603.5</v>
      </c>
      <c r="E91" s="16" t="s">
        <v>91</v>
      </c>
      <c r="F91" s="18" t="s">
        <v>404</v>
      </c>
      <c r="G91" s="16" t="s">
        <v>405</v>
      </c>
      <c r="H91" s="16" t="s">
        <v>406</v>
      </c>
      <c r="I91" s="16" t="s">
        <v>407</v>
      </c>
      <c r="J91" s="19">
        <v>3</v>
      </c>
      <c r="K91" s="20">
        <v>214</v>
      </c>
      <c r="L91" s="20">
        <v>46</v>
      </c>
      <c r="M91" s="21" t="s">
        <v>91</v>
      </c>
      <c r="N91" s="22">
        <v>603.5</v>
      </c>
      <c r="O91" s="23">
        <v>30</v>
      </c>
      <c r="P91" s="24"/>
      <c r="Q91" s="25"/>
      <c r="R91" s="26">
        <f t="shared" si="2"/>
        <v>30</v>
      </c>
      <c r="S91" s="26">
        <f t="shared" si="3"/>
        <v>573.5</v>
      </c>
      <c r="T91" s="21" t="s">
        <v>406</v>
      </c>
      <c r="U91" s="21" t="s">
        <v>408</v>
      </c>
      <c r="V91" s="16"/>
    </row>
    <row r="92" spans="1:22" s="13" customFormat="1" ht="183.75" customHeight="1" x14ac:dyDescent="0.2">
      <c r="A92" s="16">
        <v>87</v>
      </c>
      <c r="B92" s="16">
        <v>214</v>
      </c>
      <c r="C92" s="16">
        <v>47</v>
      </c>
      <c r="D92" s="17">
        <v>532.20000000000005</v>
      </c>
      <c r="E92" s="16" t="s">
        <v>91</v>
      </c>
      <c r="F92" s="18" t="s">
        <v>409</v>
      </c>
      <c r="G92" s="16" t="s">
        <v>396</v>
      </c>
      <c r="H92" s="16" t="s">
        <v>397</v>
      </c>
      <c r="I92" s="16" t="s">
        <v>398</v>
      </c>
      <c r="J92" s="19">
        <v>3</v>
      </c>
      <c r="K92" s="20">
        <v>214</v>
      </c>
      <c r="L92" s="20">
        <v>47</v>
      </c>
      <c r="M92" s="21" t="s">
        <v>91</v>
      </c>
      <c r="N92" s="22">
        <v>532.20000000000005</v>
      </c>
      <c r="O92" s="23">
        <v>321.60000000000002</v>
      </c>
      <c r="P92" s="24"/>
      <c r="Q92" s="25"/>
      <c r="R92" s="26">
        <f t="shared" si="2"/>
        <v>321.60000000000002</v>
      </c>
      <c r="S92" s="26">
        <f t="shared" si="3"/>
        <v>210.60000000000002</v>
      </c>
      <c r="T92" s="21" t="s">
        <v>397</v>
      </c>
      <c r="U92" s="21" t="s">
        <v>399</v>
      </c>
      <c r="V92" s="16"/>
    </row>
    <row r="93" spans="1:22" s="13" customFormat="1" ht="120" customHeight="1" x14ac:dyDescent="0.2">
      <c r="A93" s="16">
        <v>88</v>
      </c>
      <c r="B93" s="16">
        <v>214</v>
      </c>
      <c r="C93" s="16">
        <v>67</v>
      </c>
      <c r="D93" s="17">
        <v>1666.8</v>
      </c>
      <c r="E93" s="16" t="s">
        <v>91</v>
      </c>
      <c r="F93" s="18" t="s">
        <v>410</v>
      </c>
      <c r="G93" s="16" t="s">
        <v>411</v>
      </c>
      <c r="H93" s="16" t="s">
        <v>412</v>
      </c>
      <c r="I93" s="16" t="s">
        <v>388</v>
      </c>
      <c r="J93" s="19">
        <v>3</v>
      </c>
      <c r="K93" s="20">
        <v>214</v>
      </c>
      <c r="L93" s="20">
        <v>67</v>
      </c>
      <c r="M93" s="21" t="s">
        <v>91</v>
      </c>
      <c r="N93" s="22">
        <v>1666.8</v>
      </c>
      <c r="O93" s="23">
        <v>2.5</v>
      </c>
      <c r="P93" s="24"/>
      <c r="Q93" s="25"/>
      <c r="R93" s="26">
        <f t="shared" si="2"/>
        <v>2.5</v>
      </c>
      <c r="S93" s="26">
        <f t="shared" si="3"/>
        <v>1664.3</v>
      </c>
      <c r="T93" s="21" t="s">
        <v>413</v>
      </c>
      <c r="U93" s="21" t="s">
        <v>390</v>
      </c>
      <c r="V93" s="16"/>
    </row>
    <row r="94" spans="1:22" s="13" customFormat="1" ht="120" customHeight="1" x14ac:dyDescent="0.2">
      <c r="A94" s="16">
        <v>89</v>
      </c>
      <c r="B94" s="16">
        <v>214</v>
      </c>
      <c r="C94" s="16">
        <v>82</v>
      </c>
      <c r="D94" s="17">
        <v>965.3</v>
      </c>
      <c r="E94" s="16" t="s">
        <v>91</v>
      </c>
      <c r="F94" s="18" t="s">
        <v>414</v>
      </c>
      <c r="G94" s="16" t="s">
        <v>415</v>
      </c>
      <c r="H94" s="16" t="s">
        <v>376</v>
      </c>
      <c r="I94" s="16" t="s">
        <v>296</v>
      </c>
      <c r="J94" s="19">
        <v>3</v>
      </c>
      <c r="K94" s="20">
        <v>214</v>
      </c>
      <c r="L94" s="20">
        <v>82</v>
      </c>
      <c r="M94" s="21" t="s">
        <v>91</v>
      </c>
      <c r="N94" s="22">
        <v>965.3</v>
      </c>
      <c r="O94" s="23">
        <v>105.9</v>
      </c>
      <c r="P94" s="24"/>
      <c r="Q94" s="25"/>
      <c r="R94" s="26">
        <f t="shared" si="2"/>
        <v>105.9</v>
      </c>
      <c r="S94" s="26">
        <f t="shared" si="3"/>
        <v>859.4</v>
      </c>
      <c r="T94" s="21" t="s">
        <v>376</v>
      </c>
      <c r="U94" s="21" t="s">
        <v>297</v>
      </c>
      <c r="V94" s="16"/>
    </row>
    <row r="95" spans="1:22" s="13" customFormat="1" ht="120" customHeight="1" x14ac:dyDescent="0.2">
      <c r="A95" s="16">
        <v>90</v>
      </c>
      <c r="B95" s="16">
        <v>214</v>
      </c>
      <c r="C95" s="16">
        <v>510</v>
      </c>
      <c r="D95" s="17">
        <v>637.1</v>
      </c>
      <c r="E95" s="16" t="s">
        <v>265</v>
      </c>
      <c r="F95" s="18" t="s">
        <v>176</v>
      </c>
      <c r="G95" s="16" t="s">
        <v>176</v>
      </c>
      <c r="H95" s="16" t="s">
        <v>416</v>
      </c>
      <c r="I95" s="16" t="s">
        <v>417</v>
      </c>
      <c r="J95" s="19">
        <v>3</v>
      </c>
      <c r="K95" s="20">
        <v>214</v>
      </c>
      <c r="L95" s="20">
        <v>510</v>
      </c>
      <c r="M95" s="21" t="s">
        <v>265</v>
      </c>
      <c r="N95" s="22">
        <v>637.1</v>
      </c>
      <c r="O95" s="23">
        <f>10.5+77.5</f>
        <v>88</v>
      </c>
      <c r="P95" s="24"/>
      <c r="Q95" s="25"/>
      <c r="R95" s="26">
        <f t="shared" si="2"/>
        <v>88</v>
      </c>
      <c r="S95" s="26">
        <f t="shared" si="3"/>
        <v>549.1</v>
      </c>
      <c r="T95" s="21" t="s">
        <v>263</v>
      </c>
      <c r="U95" s="21" t="s">
        <v>202</v>
      </c>
      <c r="V95" s="16"/>
    </row>
    <row r="96" spans="1:22" s="13" customFormat="1" ht="120" customHeight="1" x14ac:dyDescent="0.2">
      <c r="A96" s="16">
        <v>91</v>
      </c>
      <c r="B96" s="16">
        <v>214</v>
      </c>
      <c r="C96" s="16">
        <v>512</v>
      </c>
      <c r="D96" s="17">
        <v>1121.3</v>
      </c>
      <c r="E96" s="16" t="s">
        <v>265</v>
      </c>
      <c r="F96" s="18" t="s">
        <v>176</v>
      </c>
      <c r="G96" s="16" t="s">
        <v>176</v>
      </c>
      <c r="H96" s="16" t="s">
        <v>416</v>
      </c>
      <c r="I96" s="16" t="s">
        <v>417</v>
      </c>
      <c r="J96" s="19">
        <v>3</v>
      </c>
      <c r="K96" s="20">
        <v>214</v>
      </c>
      <c r="L96" s="20">
        <v>512</v>
      </c>
      <c r="M96" s="21" t="s">
        <v>265</v>
      </c>
      <c r="N96" s="22">
        <v>1121.3</v>
      </c>
      <c r="O96" s="23">
        <v>61.9</v>
      </c>
      <c r="P96" s="24"/>
      <c r="Q96" s="25"/>
      <c r="R96" s="26">
        <f t="shared" si="2"/>
        <v>61.9</v>
      </c>
      <c r="S96" s="26">
        <f t="shared" si="3"/>
        <v>1059.3999999999999</v>
      </c>
      <c r="T96" s="21" t="s">
        <v>263</v>
      </c>
      <c r="U96" s="21" t="s">
        <v>202</v>
      </c>
      <c r="V96" s="16"/>
    </row>
    <row r="97" spans="1:22" s="13" customFormat="1" ht="127.5" customHeight="1" x14ac:dyDescent="0.2">
      <c r="A97" s="16">
        <v>92</v>
      </c>
      <c r="B97" s="16">
        <v>220</v>
      </c>
      <c r="C97" s="16">
        <v>1</v>
      </c>
      <c r="D97" s="17">
        <v>4180.8999999999996</v>
      </c>
      <c r="E97" s="16" t="s">
        <v>91</v>
      </c>
      <c r="F97" s="18" t="s">
        <v>418</v>
      </c>
      <c r="G97" s="16" t="s">
        <v>419</v>
      </c>
      <c r="H97" s="16" t="s">
        <v>420</v>
      </c>
      <c r="I97" s="16" t="s">
        <v>421</v>
      </c>
      <c r="J97" s="19">
        <v>3</v>
      </c>
      <c r="K97" s="20">
        <v>220</v>
      </c>
      <c r="L97" s="20">
        <v>1</v>
      </c>
      <c r="M97" s="21" t="s">
        <v>91</v>
      </c>
      <c r="N97" s="22">
        <v>4180.8999999999996</v>
      </c>
      <c r="O97" s="23">
        <v>534.5</v>
      </c>
      <c r="P97" s="24"/>
      <c r="Q97" s="25"/>
      <c r="R97" s="26">
        <f t="shared" si="2"/>
        <v>534.5</v>
      </c>
      <c r="S97" s="26">
        <f t="shared" si="3"/>
        <v>3646.3999999999996</v>
      </c>
      <c r="T97" s="21" t="s">
        <v>420</v>
      </c>
      <c r="U97" s="21" t="s">
        <v>422</v>
      </c>
      <c r="V97" s="16"/>
    </row>
    <row r="98" spans="1:22" s="13" customFormat="1" ht="116.25" customHeight="1" x14ac:dyDescent="0.2">
      <c r="A98" s="16">
        <v>93</v>
      </c>
      <c r="B98" s="16">
        <v>220</v>
      </c>
      <c r="C98" s="16">
        <v>2</v>
      </c>
      <c r="D98" s="17">
        <v>1401.8</v>
      </c>
      <c r="E98" s="16" t="s">
        <v>91</v>
      </c>
      <c r="F98" s="18" t="s">
        <v>423</v>
      </c>
      <c r="G98" s="16" t="s">
        <v>424</v>
      </c>
      <c r="H98" s="16" t="s">
        <v>425</v>
      </c>
      <c r="I98" s="16" t="s">
        <v>426</v>
      </c>
      <c r="J98" s="19">
        <v>3</v>
      </c>
      <c r="K98" s="20">
        <v>220</v>
      </c>
      <c r="L98" s="20">
        <v>2</v>
      </c>
      <c r="M98" s="21" t="s">
        <v>91</v>
      </c>
      <c r="N98" s="22">
        <v>1401.8</v>
      </c>
      <c r="O98" s="23">
        <v>50.2</v>
      </c>
      <c r="P98" s="24"/>
      <c r="Q98" s="25"/>
      <c r="R98" s="26">
        <f t="shared" si="2"/>
        <v>50.2</v>
      </c>
      <c r="S98" s="26">
        <f t="shared" si="3"/>
        <v>1351.6</v>
      </c>
      <c r="T98" s="21" t="s">
        <v>425</v>
      </c>
      <c r="U98" s="21" t="s">
        <v>427</v>
      </c>
      <c r="V98" s="16"/>
    </row>
    <row r="99" spans="1:22" s="13" customFormat="1" ht="120" customHeight="1" x14ac:dyDescent="0.2">
      <c r="A99" s="16">
        <v>94</v>
      </c>
      <c r="B99" s="16">
        <v>220</v>
      </c>
      <c r="C99" s="16">
        <v>3</v>
      </c>
      <c r="D99" s="17">
        <v>1858.8</v>
      </c>
      <c r="E99" s="16" t="s">
        <v>91</v>
      </c>
      <c r="F99" s="18" t="s">
        <v>428</v>
      </c>
      <c r="G99" s="16" t="s">
        <v>419</v>
      </c>
      <c r="H99" s="16" t="s">
        <v>420</v>
      </c>
      <c r="I99" s="16" t="s">
        <v>421</v>
      </c>
      <c r="J99" s="19">
        <v>3</v>
      </c>
      <c r="K99" s="20">
        <v>220</v>
      </c>
      <c r="L99" s="20">
        <v>3</v>
      </c>
      <c r="M99" s="21" t="s">
        <v>91</v>
      </c>
      <c r="N99" s="22">
        <v>1858.8</v>
      </c>
      <c r="O99" s="23">
        <v>561.70000000000005</v>
      </c>
      <c r="P99" s="24"/>
      <c r="Q99" s="25"/>
      <c r="R99" s="26">
        <f t="shared" si="2"/>
        <v>561.70000000000005</v>
      </c>
      <c r="S99" s="26">
        <f t="shared" si="3"/>
        <v>1297.0999999999999</v>
      </c>
      <c r="T99" s="21" t="s">
        <v>420</v>
      </c>
      <c r="U99" s="21" t="s">
        <v>422</v>
      </c>
      <c r="V99" s="16"/>
    </row>
    <row r="100" spans="1:22" s="13" customFormat="1" ht="120" customHeight="1" x14ac:dyDescent="0.2">
      <c r="A100" s="16">
        <v>95</v>
      </c>
      <c r="B100" s="16">
        <v>220</v>
      </c>
      <c r="C100" s="16">
        <v>13</v>
      </c>
      <c r="D100" s="17">
        <v>2342.6999999999998</v>
      </c>
      <c r="E100" s="16" t="s">
        <v>91</v>
      </c>
      <c r="F100" s="18" t="s">
        <v>429</v>
      </c>
      <c r="G100" s="16" t="s">
        <v>430</v>
      </c>
      <c r="H100" s="16" t="s">
        <v>431</v>
      </c>
      <c r="I100" s="16" t="s">
        <v>432</v>
      </c>
      <c r="J100" s="19">
        <v>3</v>
      </c>
      <c r="K100" s="20">
        <v>220</v>
      </c>
      <c r="L100" s="20">
        <v>13</v>
      </c>
      <c r="M100" s="21" t="s">
        <v>91</v>
      </c>
      <c r="N100" s="22">
        <v>2342.6999999999998</v>
      </c>
      <c r="O100" s="23">
        <v>554.5</v>
      </c>
      <c r="P100" s="24"/>
      <c r="Q100" s="25"/>
      <c r="R100" s="26">
        <f t="shared" si="2"/>
        <v>554.5</v>
      </c>
      <c r="S100" s="26">
        <f t="shared" si="3"/>
        <v>1788.1999999999998</v>
      </c>
      <c r="T100" s="21" t="s">
        <v>431</v>
      </c>
      <c r="U100" s="21" t="s">
        <v>433</v>
      </c>
      <c r="V100" s="16"/>
    </row>
    <row r="101" spans="1:22" s="13" customFormat="1" ht="120" customHeight="1" x14ac:dyDescent="0.2">
      <c r="A101" s="16">
        <v>96</v>
      </c>
      <c r="B101" s="16">
        <v>220</v>
      </c>
      <c r="C101" s="16">
        <v>14</v>
      </c>
      <c r="D101" s="17">
        <v>2730.1</v>
      </c>
      <c r="E101" s="16" t="s">
        <v>91</v>
      </c>
      <c r="F101" s="18" t="s">
        <v>176</v>
      </c>
      <c r="G101" s="16" t="s">
        <v>176</v>
      </c>
      <c r="H101" s="16" t="s">
        <v>434</v>
      </c>
      <c r="I101" s="16" t="s">
        <v>364</v>
      </c>
      <c r="J101" s="19">
        <v>3</v>
      </c>
      <c r="K101" s="20">
        <v>220</v>
      </c>
      <c r="L101" s="20">
        <v>14</v>
      </c>
      <c r="M101" s="21" t="s">
        <v>91</v>
      </c>
      <c r="N101" s="22">
        <v>2730.1</v>
      </c>
      <c r="O101" s="23">
        <v>539.6</v>
      </c>
      <c r="P101" s="24"/>
      <c r="Q101" s="25"/>
      <c r="R101" s="26">
        <f t="shared" si="2"/>
        <v>539.6</v>
      </c>
      <c r="S101" s="26">
        <f t="shared" si="3"/>
        <v>2190.5</v>
      </c>
      <c r="T101" s="21" t="s">
        <v>434</v>
      </c>
      <c r="U101" s="21" t="s">
        <v>202</v>
      </c>
      <c r="V101" s="16"/>
    </row>
    <row r="102" spans="1:22" s="13" customFormat="1" ht="120" customHeight="1" x14ac:dyDescent="0.2">
      <c r="A102" s="16">
        <v>97</v>
      </c>
      <c r="B102" s="16">
        <v>220</v>
      </c>
      <c r="C102" s="16">
        <v>24</v>
      </c>
      <c r="D102" s="17">
        <v>2040.7</v>
      </c>
      <c r="E102" s="16" t="s">
        <v>91</v>
      </c>
      <c r="F102" s="18" t="s">
        <v>435</v>
      </c>
      <c r="G102" s="16" t="s">
        <v>436</v>
      </c>
      <c r="H102" s="16" t="s">
        <v>437</v>
      </c>
      <c r="I102" s="16" t="s">
        <v>438</v>
      </c>
      <c r="J102" s="19">
        <v>3</v>
      </c>
      <c r="K102" s="20">
        <v>220</v>
      </c>
      <c r="L102" s="20">
        <v>24</v>
      </c>
      <c r="M102" s="21" t="s">
        <v>91</v>
      </c>
      <c r="N102" s="22">
        <v>2040.7</v>
      </c>
      <c r="O102" s="23">
        <v>611.5</v>
      </c>
      <c r="P102" s="24"/>
      <c r="Q102" s="25"/>
      <c r="R102" s="26">
        <f t="shared" si="2"/>
        <v>611.5</v>
      </c>
      <c r="S102" s="26">
        <f t="shared" si="3"/>
        <v>1429.2</v>
      </c>
      <c r="T102" s="21" t="s">
        <v>437</v>
      </c>
      <c r="U102" s="21" t="s">
        <v>439</v>
      </c>
      <c r="V102" s="16"/>
    </row>
    <row r="103" spans="1:22" s="13" customFormat="1" ht="120" customHeight="1" x14ac:dyDescent="0.2">
      <c r="A103" s="16">
        <v>98</v>
      </c>
      <c r="B103" s="16">
        <v>220</v>
      </c>
      <c r="C103" s="16">
        <v>25</v>
      </c>
      <c r="D103" s="17">
        <v>2819.7</v>
      </c>
      <c r="E103" s="16" t="s">
        <v>91</v>
      </c>
      <c r="F103" s="18" t="s">
        <v>440</v>
      </c>
      <c r="G103" s="16" t="s">
        <v>441</v>
      </c>
      <c r="H103" s="16" t="s">
        <v>442</v>
      </c>
      <c r="I103" s="16" t="s">
        <v>443</v>
      </c>
      <c r="J103" s="19">
        <v>3</v>
      </c>
      <c r="K103" s="20">
        <v>220</v>
      </c>
      <c r="L103" s="20">
        <v>25</v>
      </c>
      <c r="M103" s="21" t="s">
        <v>91</v>
      </c>
      <c r="N103" s="22">
        <v>2819.7</v>
      </c>
      <c r="O103" s="23">
        <v>466.3</v>
      </c>
      <c r="P103" s="24"/>
      <c r="Q103" s="25"/>
      <c r="R103" s="26">
        <f t="shared" si="2"/>
        <v>466.3</v>
      </c>
      <c r="S103" s="26">
        <f t="shared" si="3"/>
        <v>2353.3999999999996</v>
      </c>
      <c r="T103" s="21" t="s">
        <v>442</v>
      </c>
      <c r="U103" s="21" t="s">
        <v>444</v>
      </c>
      <c r="V103" s="16"/>
    </row>
    <row r="104" spans="1:22" s="13" customFormat="1" ht="120" customHeight="1" x14ac:dyDescent="0.2">
      <c r="A104" s="16">
        <v>99</v>
      </c>
      <c r="B104" s="16">
        <v>220</v>
      </c>
      <c r="C104" s="16">
        <v>36</v>
      </c>
      <c r="D104" s="17">
        <v>1374.8</v>
      </c>
      <c r="E104" s="16" t="s">
        <v>91</v>
      </c>
      <c r="F104" s="18" t="s">
        <v>445</v>
      </c>
      <c r="G104" s="16" t="s">
        <v>446</v>
      </c>
      <c r="H104" s="16" t="s">
        <v>447</v>
      </c>
      <c r="I104" s="16" t="s">
        <v>448</v>
      </c>
      <c r="J104" s="19">
        <v>3</v>
      </c>
      <c r="K104" s="20">
        <v>220</v>
      </c>
      <c r="L104" s="20">
        <v>36</v>
      </c>
      <c r="M104" s="21" t="s">
        <v>91</v>
      </c>
      <c r="N104" s="22">
        <v>1374.8</v>
      </c>
      <c r="O104" s="23">
        <v>485.1</v>
      </c>
      <c r="P104" s="24"/>
      <c r="Q104" s="25"/>
      <c r="R104" s="26">
        <f t="shared" si="2"/>
        <v>485.1</v>
      </c>
      <c r="S104" s="26">
        <f t="shared" si="3"/>
        <v>889.69999999999993</v>
      </c>
      <c r="T104" s="21" t="s">
        <v>449</v>
      </c>
      <c r="U104" s="21" t="s">
        <v>450</v>
      </c>
      <c r="V104" s="16"/>
    </row>
    <row r="105" spans="1:22" s="13" customFormat="1" ht="120" customHeight="1" x14ac:dyDescent="0.2">
      <c r="A105" s="16">
        <v>100</v>
      </c>
      <c r="B105" s="16">
        <v>220</v>
      </c>
      <c r="C105" s="16">
        <v>37</v>
      </c>
      <c r="D105" s="17">
        <v>1258</v>
      </c>
      <c r="E105" s="16" t="s">
        <v>91</v>
      </c>
      <c r="F105" s="18" t="s">
        <v>451</v>
      </c>
      <c r="G105" s="16" t="s">
        <v>446</v>
      </c>
      <c r="H105" s="16" t="s">
        <v>447</v>
      </c>
      <c r="I105" s="16" t="s">
        <v>448</v>
      </c>
      <c r="J105" s="19">
        <v>3</v>
      </c>
      <c r="K105" s="20">
        <v>220</v>
      </c>
      <c r="L105" s="20">
        <v>37</v>
      </c>
      <c r="M105" s="21" t="s">
        <v>91</v>
      </c>
      <c r="N105" s="22">
        <v>1258</v>
      </c>
      <c r="O105" s="23">
        <v>24.5</v>
      </c>
      <c r="P105" s="24"/>
      <c r="Q105" s="25"/>
      <c r="R105" s="26">
        <f t="shared" si="2"/>
        <v>24.5</v>
      </c>
      <c r="S105" s="26">
        <f t="shared" si="3"/>
        <v>1233.5</v>
      </c>
      <c r="T105" s="21" t="s">
        <v>449</v>
      </c>
      <c r="U105" s="21" t="s">
        <v>450</v>
      </c>
      <c r="V105" s="16"/>
    </row>
    <row r="106" spans="1:22" s="13" customFormat="1" ht="120" customHeight="1" x14ac:dyDescent="0.2">
      <c r="A106" s="16">
        <v>101</v>
      </c>
      <c r="B106" s="16">
        <v>220</v>
      </c>
      <c r="C106" s="16">
        <v>38</v>
      </c>
      <c r="D106" s="17">
        <v>2228.4</v>
      </c>
      <c r="E106" s="16" t="s">
        <v>91</v>
      </c>
      <c r="F106" s="18" t="s">
        <v>452</v>
      </c>
      <c r="G106" s="16" t="s">
        <v>453</v>
      </c>
      <c r="H106" s="16" t="s">
        <v>454</v>
      </c>
      <c r="I106" s="16" t="s">
        <v>455</v>
      </c>
      <c r="J106" s="19">
        <v>3</v>
      </c>
      <c r="K106" s="20">
        <v>220</v>
      </c>
      <c r="L106" s="20">
        <v>38</v>
      </c>
      <c r="M106" s="21" t="s">
        <v>91</v>
      </c>
      <c r="N106" s="22">
        <v>2228.4</v>
      </c>
      <c r="O106" s="23">
        <v>156.80000000000001</v>
      </c>
      <c r="P106" s="24"/>
      <c r="Q106" s="25"/>
      <c r="R106" s="26">
        <f t="shared" si="2"/>
        <v>156.80000000000001</v>
      </c>
      <c r="S106" s="26">
        <f t="shared" si="3"/>
        <v>2071.6</v>
      </c>
      <c r="T106" s="21" t="s">
        <v>456</v>
      </c>
      <c r="U106" s="21" t="s">
        <v>457</v>
      </c>
      <c r="V106" s="16"/>
    </row>
    <row r="107" spans="1:22" s="13" customFormat="1" ht="120" customHeight="1" x14ac:dyDescent="0.2">
      <c r="A107" s="16">
        <v>102</v>
      </c>
      <c r="B107" s="16">
        <v>220</v>
      </c>
      <c r="C107" s="16">
        <v>46</v>
      </c>
      <c r="D107" s="17">
        <v>2479.8000000000002</v>
      </c>
      <c r="E107" s="16" t="s">
        <v>91</v>
      </c>
      <c r="F107" s="18" t="s">
        <v>458</v>
      </c>
      <c r="G107" s="16" t="s">
        <v>459</v>
      </c>
      <c r="H107" s="16" t="s">
        <v>460</v>
      </c>
      <c r="I107" s="16" t="s">
        <v>461</v>
      </c>
      <c r="J107" s="19">
        <v>3</v>
      </c>
      <c r="K107" s="20">
        <v>220</v>
      </c>
      <c r="L107" s="20">
        <v>46</v>
      </c>
      <c r="M107" s="21" t="s">
        <v>91</v>
      </c>
      <c r="N107" s="22">
        <v>2479.8000000000002</v>
      </c>
      <c r="O107" s="23">
        <v>475.2</v>
      </c>
      <c r="P107" s="24"/>
      <c r="Q107" s="25"/>
      <c r="R107" s="26">
        <f t="shared" si="2"/>
        <v>475.2</v>
      </c>
      <c r="S107" s="26">
        <f t="shared" si="3"/>
        <v>2004.6000000000001</v>
      </c>
      <c r="T107" s="21" t="s">
        <v>460</v>
      </c>
      <c r="U107" s="21" t="s">
        <v>462</v>
      </c>
      <c r="V107" s="16"/>
    </row>
    <row r="108" spans="1:22" s="13" customFormat="1" ht="120" customHeight="1" x14ac:dyDescent="0.2">
      <c r="A108" s="16">
        <v>103</v>
      </c>
      <c r="B108" s="16">
        <v>220</v>
      </c>
      <c r="C108" s="16">
        <v>47</v>
      </c>
      <c r="D108" s="17">
        <v>3087.6</v>
      </c>
      <c r="E108" s="16" t="s">
        <v>91</v>
      </c>
      <c r="F108" s="18" t="s">
        <v>463</v>
      </c>
      <c r="G108" s="16" t="s">
        <v>464</v>
      </c>
      <c r="H108" s="16" t="s">
        <v>412</v>
      </c>
      <c r="I108" s="16" t="s">
        <v>388</v>
      </c>
      <c r="J108" s="19">
        <v>3</v>
      </c>
      <c r="K108" s="20">
        <v>220</v>
      </c>
      <c r="L108" s="20">
        <v>47</v>
      </c>
      <c r="M108" s="21" t="s">
        <v>91</v>
      </c>
      <c r="N108" s="22">
        <v>3087.6</v>
      </c>
      <c r="O108" s="23">
        <v>1156.9000000000001</v>
      </c>
      <c r="P108" s="24"/>
      <c r="Q108" s="25"/>
      <c r="R108" s="26">
        <f t="shared" si="2"/>
        <v>1156.9000000000001</v>
      </c>
      <c r="S108" s="26">
        <f t="shared" si="3"/>
        <v>1930.6999999999998</v>
      </c>
      <c r="T108" s="21" t="s">
        <v>413</v>
      </c>
      <c r="U108" s="21" t="s">
        <v>390</v>
      </c>
      <c r="V108" s="16"/>
    </row>
    <row r="109" spans="1:22" s="13" customFormat="1" ht="120" customHeight="1" x14ac:dyDescent="0.2">
      <c r="A109" s="16">
        <v>104</v>
      </c>
      <c r="B109" s="16">
        <v>220</v>
      </c>
      <c r="C109" s="16">
        <v>75</v>
      </c>
      <c r="D109" s="17">
        <v>2785.2</v>
      </c>
      <c r="E109" s="16" t="s">
        <v>91</v>
      </c>
      <c r="F109" s="18" t="s">
        <v>465</v>
      </c>
      <c r="G109" s="16" t="s">
        <v>466</v>
      </c>
      <c r="H109" s="16" t="s">
        <v>467</v>
      </c>
      <c r="I109" s="16" t="s">
        <v>468</v>
      </c>
      <c r="J109" s="19">
        <v>3</v>
      </c>
      <c r="K109" s="20">
        <v>220</v>
      </c>
      <c r="L109" s="20">
        <v>75</v>
      </c>
      <c r="M109" s="21" t="s">
        <v>91</v>
      </c>
      <c r="N109" s="22">
        <v>2785.2</v>
      </c>
      <c r="O109" s="23">
        <v>347.2</v>
      </c>
      <c r="P109" s="24"/>
      <c r="Q109" s="25"/>
      <c r="R109" s="26">
        <f t="shared" si="2"/>
        <v>347.2</v>
      </c>
      <c r="S109" s="26">
        <f t="shared" si="3"/>
        <v>2438</v>
      </c>
      <c r="T109" s="21" t="s">
        <v>467</v>
      </c>
      <c r="U109" s="21" t="s">
        <v>469</v>
      </c>
      <c r="V109" s="16"/>
    </row>
    <row r="110" spans="1:22" s="13" customFormat="1" ht="151.5" customHeight="1" x14ac:dyDescent="0.2">
      <c r="A110" s="16">
        <v>105</v>
      </c>
      <c r="B110" s="16">
        <v>220</v>
      </c>
      <c r="C110" s="16">
        <v>145</v>
      </c>
      <c r="D110" s="17">
        <v>628.6</v>
      </c>
      <c r="E110" s="16" t="s">
        <v>91</v>
      </c>
      <c r="F110" s="18" t="s">
        <v>470</v>
      </c>
      <c r="G110" s="16" t="s">
        <v>471</v>
      </c>
      <c r="H110" s="16" t="s">
        <v>472</v>
      </c>
      <c r="I110" s="16" t="s">
        <v>473</v>
      </c>
      <c r="J110" s="19">
        <v>3</v>
      </c>
      <c r="K110" s="20">
        <v>220</v>
      </c>
      <c r="L110" s="20">
        <v>145</v>
      </c>
      <c r="M110" s="21" t="s">
        <v>91</v>
      </c>
      <c r="N110" s="22">
        <v>628.6</v>
      </c>
      <c r="O110" s="23">
        <v>304.8</v>
      </c>
      <c r="P110" s="24"/>
      <c r="Q110" s="25"/>
      <c r="R110" s="26">
        <f t="shared" si="2"/>
        <v>304.8</v>
      </c>
      <c r="S110" s="26">
        <f t="shared" si="3"/>
        <v>323.8</v>
      </c>
      <c r="T110" s="21" t="s">
        <v>472</v>
      </c>
      <c r="U110" s="21" t="s">
        <v>474</v>
      </c>
      <c r="V110" s="16"/>
    </row>
    <row r="111" spans="1:22" s="13" customFormat="1" ht="111.75" customHeight="1" x14ac:dyDescent="0.2">
      <c r="A111" s="16">
        <v>106</v>
      </c>
      <c r="B111" s="16">
        <v>220</v>
      </c>
      <c r="C111" s="16">
        <v>157</v>
      </c>
      <c r="D111" s="17">
        <v>341.8</v>
      </c>
      <c r="E111" s="16" t="s">
        <v>265</v>
      </c>
      <c r="F111" s="18" t="s">
        <v>176</v>
      </c>
      <c r="G111" s="16" t="s">
        <v>176</v>
      </c>
      <c r="H111" s="16" t="s">
        <v>416</v>
      </c>
      <c r="I111" s="16" t="s">
        <v>364</v>
      </c>
      <c r="J111" s="19">
        <v>3</v>
      </c>
      <c r="K111" s="20">
        <v>220</v>
      </c>
      <c r="L111" s="20">
        <v>157</v>
      </c>
      <c r="M111" s="21" t="s">
        <v>265</v>
      </c>
      <c r="N111" s="22">
        <v>341.8</v>
      </c>
      <c r="O111" s="23">
        <v>37.5</v>
      </c>
      <c r="P111" s="24"/>
      <c r="Q111" s="25"/>
      <c r="R111" s="26">
        <f t="shared" si="2"/>
        <v>37.5</v>
      </c>
      <c r="S111" s="26">
        <f t="shared" si="3"/>
        <v>304.3</v>
      </c>
      <c r="T111" s="21" t="s">
        <v>263</v>
      </c>
      <c r="U111" s="21" t="s">
        <v>202</v>
      </c>
      <c r="V111" s="16"/>
    </row>
    <row r="112" spans="1:22" s="13" customFormat="1" ht="140.1" customHeight="1" x14ac:dyDescent="0.2">
      <c r="A112" s="16">
        <v>107</v>
      </c>
      <c r="B112" s="16">
        <v>220</v>
      </c>
      <c r="C112" s="16">
        <v>169</v>
      </c>
      <c r="D112" s="17">
        <v>558</v>
      </c>
      <c r="E112" s="16" t="s">
        <v>91</v>
      </c>
      <c r="F112" s="18" t="s">
        <v>475</v>
      </c>
      <c r="G112" s="16" t="s">
        <v>476</v>
      </c>
      <c r="H112" s="16" t="s">
        <v>477</v>
      </c>
      <c r="I112" s="16" t="s">
        <v>478</v>
      </c>
      <c r="J112" s="19">
        <v>3</v>
      </c>
      <c r="K112" s="20">
        <v>220</v>
      </c>
      <c r="L112" s="20">
        <v>169</v>
      </c>
      <c r="M112" s="21" t="s">
        <v>91</v>
      </c>
      <c r="N112" s="22">
        <v>558</v>
      </c>
      <c r="O112" s="23">
        <v>90.3</v>
      </c>
      <c r="P112" s="24"/>
      <c r="Q112" s="25"/>
      <c r="R112" s="26">
        <f t="shared" si="2"/>
        <v>90.3</v>
      </c>
      <c r="S112" s="26">
        <f t="shared" si="3"/>
        <v>467.7</v>
      </c>
      <c r="T112" s="21" t="s">
        <v>477</v>
      </c>
      <c r="U112" s="21" t="s">
        <v>479</v>
      </c>
      <c r="V112" s="16"/>
    </row>
    <row r="113" spans="1:22" s="13" customFormat="1" ht="140.1" customHeight="1" x14ac:dyDescent="0.2">
      <c r="A113" s="16">
        <v>108</v>
      </c>
      <c r="B113" s="16">
        <v>221</v>
      </c>
      <c r="C113" s="16">
        <v>31</v>
      </c>
      <c r="D113" s="17">
        <v>1656.6</v>
      </c>
      <c r="E113" s="16" t="s">
        <v>91</v>
      </c>
      <c r="F113" s="18" t="s">
        <v>480</v>
      </c>
      <c r="G113" s="16" t="s">
        <v>401</v>
      </c>
      <c r="H113" s="16" t="s">
        <v>467</v>
      </c>
      <c r="I113" s="16" t="s">
        <v>468</v>
      </c>
      <c r="J113" s="19">
        <v>4</v>
      </c>
      <c r="K113" s="20">
        <v>221</v>
      </c>
      <c r="L113" s="20">
        <v>31</v>
      </c>
      <c r="M113" s="21" t="s">
        <v>91</v>
      </c>
      <c r="N113" s="22">
        <v>1656.6</v>
      </c>
      <c r="O113" s="23">
        <v>156.6</v>
      </c>
      <c r="P113" s="24"/>
      <c r="Q113" s="25"/>
      <c r="R113" s="26">
        <f t="shared" si="2"/>
        <v>156.6</v>
      </c>
      <c r="S113" s="26">
        <f t="shared" si="3"/>
        <v>1500</v>
      </c>
      <c r="T113" s="21" t="s">
        <v>467</v>
      </c>
      <c r="U113" s="21" t="s">
        <v>469</v>
      </c>
      <c r="V113" s="16"/>
    </row>
    <row r="114" spans="1:22" s="13" customFormat="1" ht="140.1" customHeight="1" x14ac:dyDescent="0.2">
      <c r="A114" s="16">
        <v>109</v>
      </c>
      <c r="B114" s="16">
        <v>221</v>
      </c>
      <c r="C114" s="16">
        <v>32</v>
      </c>
      <c r="D114" s="17">
        <v>5245.5</v>
      </c>
      <c r="E114" s="16" t="s">
        <v>91</v>
      </c>
      <c r="F114" s="18" t="s">
        <v>481</v>
      </c>
      <c r="G114" s="16" t="s">
        <v>482</v>
      </c>
      <c r="H114" s="16" t="s">
        <v>483</v>
      </c>
      <c r="I114" s="16" t="s">
        <v>388</v>
      </c>
      <c r="J114" s="19">
        <v>4</v>
      </c>
      <c r="K114" s="20">
        <v>221</v>
      </c>
      <c r="L114" s="20">
        <v>32</v>
      </c>
      <c r="M114" s="21" t="s">
        <v>91</v>
      </c>
      <c r="N114" s="22">
        <v>5245.5</v>
      </c>
      <c r="O114" s="23">
        <v>1525.4</v>
      </c>
      <c r="P114" s="24"/>
      <c r="Q114" s="25"/>
      <c r="R114" s="26">
        <f t="shared" si="2"/>
        <v>1525.4</v>
      </c>
      <c r="S114" s="26">
        <f t="shared" si="3"/>
        <v>3720.1</v>
      </c>
      <c r="T114" s="21" t="s">
        <v>483</v>
      </c>
      <c r="U114" s="21" t="s">
        <v>390</v>
      </c>
      <c r="V114" s="16"/>
    </row>
    <row r="115" spans="1:22" s="13" customFormat="1" ht="140.1" customHeight="1" x14ac:dyDescent="0.2">
      <c r="A115" s="16">
        <v>110</v>
      </c>
      <c r="B115" s="16">
        <v>221</v>
      </c>
      <c r="C115" s="16">
        <v>33</v>
      </c>
      <c r="D115" s="17">
        <v>2381.3000000000002</v>
      </c>
      <c r="E115" s="16" t="s">
        <v>91</v>
      </c>
      <c r="F115" s="18" t="s">
        <v>484</v>
      </c>
      <c r="G115" s="16" t="s">
        <v>485</v>
      </c>
      <c r="H115" s="16" t="s">
        <v>486</v>
      </c>
      <c r="I115" s="16" t="s">
        <v>487</v>
      </c>
      <c r="J115" s="19">
        <v>4</v>
      </c>
      <c r="K115" s="20">
        <v>221</v>
      </c>
      <c r="L115" s="20">
        <v>33</v>
      </c>
      <c r="M115" s="21" t="s">
        <v>91</v>
      </c>
      <c r="N115" s="22">
        <v>2381.3000000000002</v>
      </c>
      <c r="O115" s="23">
        <v>524.70000000000005</v>
      </c>
      <c r="P115" s="24"/>
      <c r="Q115" s="25"/>
      <c r="R115" s="26">
        <f t="shared" si="2"/>
        <v>524.70000000000005</v>
      </c>
      <c r="S115" s="26">
        <f t="shared" si="3"/>
        <v>1856.6000000000001</v>
      </c>
      <c r="T115" s="21" t="s">
        <v>486</v>
      </c>
      <c r="U115" s="21" t="s">
        <v>488</v>
      </c>
      <c r="V115" s="16"/>
    </row>
    <row r="116" spans="1:22" s="13" customFormat="1" ht="120" customHeight="1" x14ac:dyDescent="0.2">
      <c r="A116" s="16">
        <v>111</v>
      </c>
      <c r="B116" s="16">
        <v>221</v>
      </c>
      <c r="C116" s="16">
        <v>34</v>
      </c>
      <c r="D116" s="17">
        <v>1727.6</v>
      </c>
      <c r="E116" s="16" t="s">
        <v>91</v>
      </c>
      <c r="F116" s="18" t="s">
        <v>489</v>
      </c>
      <c r="G116" s="16" t="s">
        <v>485</v>
      </c>
      <c r="H116" s="16" t="s">
        <v>486</v>
      </c>
      <c r="I116" s="16" t="s">
        <v>487</v>
      </c>
      <c r="J116" s="19">
        <v>4</v>
      </c>
      <c r="K116" s="20">
        <v>221</v>
      </c>
      <c r="L116" s="20">
        <v>34</v>
      </c>
      <c r="M116" s="21" t="s">
        <v>91</v>
      </c>
      <c r="N116" s="22">
        <v>1727.6</v>
      </c>
      <c r="O116" s="23">
        <v>229</v>
      </c>
      <c r="P116" s="24"/>
      <c r="Q116" s="25"/>
      <c r="R116" s="26">
        <f t="shared" si="2"/>
        <v>229</v>
      </c>
      <c r="S116" s="26">
        <f t="shared" si="3"/>
        <v>1498.6</v>
      </c>
      <c r="T116" s="21" t="s">
        <v>486</v>
      </c>
      <c r="U116" s="21" t="s">
        <v>488</v>
      </c>
      <c r="V116" s="16"/>
    </row>
    <row r="117" spans="1:22" s="13" customFormat="1" ht="120" customHeight="1" x14ac:dyDescent="0.2">
      <c r="A117" s="16">
        <v>112</v>
      </c>
      <c r="B117" s="16">
        <v>221</v>
      </c>
      <c r="C117" s="16">
        <v>35</v>
      </c>
      <c r="D117" s="17">
        <v>1974.1</v>
      </c>
      <c r="E117" s="16" t="s">
        <v>91</v>
      </c>
      <c r="F117" s="18" t="s">
        <v>490</v>
      </c>
      <c r="G117" s="16" t="s">
        <v>491</v>
      </c>
      <c r="H117" s="16" t="s">
        <v>492</v>
      </c>
      <c r="I117" s="16" t="s">
        <v>493</v>
      </c>
      <c r="J117" s="19">
        <v>4</v>
      </c>
      <c r="K117" s="20">
        <v>221</v>
      </c>
      <c r="L117" s="20">
        <v>35</v>
      </c>
      <c r="M117" s="21" t="s">
        <v>91</v>
      </c>
      <c r="N117" s="22">
        <v>1974.1</v>
      </c>
      <c r="O117" s="23">
        <v>671.6</v>
      </c>
      <c r="P117" s="24"/>
      <c r="Q117" s="25"/>
      <c r="R117" s="26">
        <f t="shared" si="2"/>
        <v>671.6</v>
      </c>
      <c r="S117" s="26">
        <f t="shared" si="3"/>
        <v>1302.5</v>
      </c>
      <c r="T117" s="21" t="s">
        <v>492</v>
      </c>
      <c r="U117" s="21" t="s">
        <v>494</v>
      </c>
      <c r="V117" s="16"/>
    </row>
    <row r="118" spans="1:22" s="13" customFormat="1" ht="138.75" customHeight="1" x14ac:dyDescent="0.2">
      <c r="A118" s="16">
        <v>113</v>
      </c>
      <c r="B118" s="16">
        <v>221</v>
      </c>
      <c r="C118" s="16">
        <v>41</v>
      </c>
      <c r="D118" s="17">
        <v>2900.5</v>
      </c>
      <c r="E118" s="16" t="s">
        <v>91</v>
      </c>
      <c r="F118" s="18" t="s">
        <v>495</v>
      </c>
      <c r="G118" s="16" t="s">
        <v>496</v>
      </c>
      <c r="H118" s="16" t="s">
        <v>497</v>
      </c>
      <c r="I118" s="16" t="s">
        <v>498</v>
      </c>
      <c r="J118" s="19">
        <v>4</v>
      </c>
      <c r="K118" s="20">
        <v>221</v>
      </c>
      <c r="L118" s="20">
        <v>41</v>
      </c>
      <c r="M118" s="21" t="s">
        <v>91</v>
      </c>
      <c r="N118" s="22">
        <v>2900.5</v>
      </c>
      <c r="O118" s="23">
        <v>721.7</v>
      </c>
      <c r="P118" s="24"/>
      <c r="Q118" s="25">
        <v>200.5</v>
      </c>
      <c r="R118" s="26">
        <f t="shared" si="2"/>
        <v>521.20000000000005</v>
      </c>
      <c r="S118" s="26">
        <f t="shared" si="3"/>
        <v>2178.8000000000002</v>
      </c>
      <c r="T118" s="21" t="s">
        <v>497</v>
      </c>
      <c r="U118" s="21" t="s">
        <v>499</v>
      </c>
      <c r="V118" s="16"/>
    </row>
    <row r="119" spans="1:22" s="13" customFormat="1" ht="120" customHeight="1" x14ac:dyDescent="0.2">
      <c r="A119" s="16">
        <v>114</v>
      </c>
      <c r="B119" s="16">
        <v>221</v>
      </c>
      <c r="C119" s="16">
        <v>42</v>
      </c>
      <c r="D119" s="17">
        <v>2067.1999999999998</v>
      </c>
      <c r="E119" s="16" t="s">
        <v>91</v>
      </c>
      <c r="F119" s="18" t="s">
        <v>500</v>
      </c>
      <c r="G119" s="16" t="s">
        <v>491</v>
      </c>
      <c r="H119" s="16" t="s">
        <v>492</v>
      </c>
      <c r="I119" s="16" t="s">
        <v>493</v>
      </c>
      <c r="J119" s="19">
        <v>4</v>
      </c>
      <c r="K119" s="20">
        <v>221</v>
      </c>
      <c r="L119" s="20">
        <v>42</v>
      </c>
      <c r="M119" s="21" t="s">
        <v>91</v>
      </c>
      <c r="N119" s="22">
        <v>2067.1999999999998</v>
      </c>
      <c r="O119" s="23">
        <v>9</v>
      </c>
      <c r="P119" s="24"/>
      <c r="Q119" s="25"/>
      <c r="R119" s="26">
        <f t="shared" si="2"/>
        <v>9</v>
      </c>
      <c r="S119" s="26">
        <f t="shared" si="3"/>
        <v>2058.1999999999998</v>
      </c>
      <c r="T119" s="21" t="s">
        <v>492</v>
      </c>
      <c r="U119" s="21" t="s">
        <v>494</v>
      </c>
      <c r="V119" s="16"/>
    </row>
    <row r="120" spans="1:22" s="13" customFormat="1" ht="120" customHeight="1" x14ac:dyDescent="0.2">
      <c r="A120" s="16">
        <v>115</v>
      </c>
      <c r="B120" s="16">
        <v>221</v>
      </c>
      <c r="C120" s="16">
        <v>51</v>
      </c>
      <c r="D120" s="17">
        <v>2304.1</v>
      </c>
      <c r="E120" s="16" t="s">
        <v>91</v>
      </c>
      <c r="F120" s="18" t="s">
        <v>501</v>
      </c>
      <c r="G120" s="16" t="s">
        <v>502</v>
      </c>
      <c r="H120" s="16" t="s">
        <v>503</v>
      </c>
      <c r="I120" s="16" t="s">
        <v>388</v>
      </c>
      <c r="J120" s="19">
        <v>4</v>
      </c>
      <c r="K120" s="20">
        <v>221</v>
      </c>
      <c r="L120" s="20">
        <v>51</v>
      </c>
      <c r="M120" s="21" t="s">
        <v>91</v>
      </c>
      <c r="N120" s="22">
        <v>2304.1</v>
      </c>
      <c r="O120" s="23">
        <v>17.7</v>
      </c>
      <c r="P120" s="24"/>
      <c r="Q120" s="25"/>
      <c r="R120" s="26">
        <f t="shared" si="2"/>
        <v>17.7</v>
      </c>
      <c r="S120" s="26">
        <f t="shared" si="3"/>
        <v>2286.4</v>
      </c>
      <c r="T120" s="21" t="s">
        <v>503</v>
      </c>
      <c r="U120" s="21" t="s">
        <v>390</v>
      </c>
      <c r="V120" s="16"/>
    </row>
    <row r="121" spans="1:22" s="13" customFormat="1" ht="120" customHeight="1" x14ac:dyDescent="0.2">
      <c r="A121" s="16">
        <v>116</v>
      </c>
      <c r="B121" s="16">
        <v>221</v>
      </c>
      <c r="C121" s="16">
        <v>52</v>
      </c>
      <c r="D121" s="17">
        <v>4134.2</v>
      </c>
      <c r="E121" s="16" t="s">
        <v>91</v>
      </c>
      <c r="F121" s="18" t="s">
        <v>504</v>
      </c>
      <c r="G121" s="16" t="s">
        <v>505</v>
      </c>
      <c r="H121" s="16" t="s">
        <v>506</v>
      </c>
      <c r="I121" s="16" t="s">
        <v>507</v>
      </c>
      <c r="J121" s="19">
        <v>4</v>
      </c>
      <c r="K121" s="20">
        <v>221</v>
      </c>
      <c r="L121" s="20">
        <v>52</v>
      </c>
      <c r="M121" s="21" t="s">
        <v>91</v>
      </c>
      <c r="N121" s="22">
        <v>4134.2</v>
      </c>
      <c r="O121" s="23">
        <v>887.8</v>
      </c>
      <c r="P121" s="24"/>
      <c r="Q121" s="25">
        <v>405.2</v>
      </c>
      <c r="R121" s="26">
        <f t="shared" si="2"/>
        <v>482.59999999999997</v>
      </c>
      <c r="S121" s="26">
        <f t="shared" si="3"/>
        <v>3246.3999999999996</v>
      </c>
      <c r="T121" s="21" t="s">
        <v>506</v>
      </c>
      <c r="U121" s="21" t="s">
        <v>508</v>
      </c>
      <c r="V121" s="16"/>
    </row>
    <row r="122" spans="1:22" s="13" customFormat="1" ht="147" customHeight="1" x14ac:dyDescent="0.2">
      <c r="A122" s="16">
        <v>117</v>
      </c>
      <c r="B122" s="16">
        <v>221</v>
      </c>
      <c r="C122" s="16">
        <v>63</v>
      </c>
      <c r="D122" s="17">
        <v>2125.9</v>
      </c>
      <c r="E122" s="16" t="s">
        <v>91</v>
      </c>
      <c r="F122" s="18" t="s">
        <v>509</v>
      </c>
      <c r="G122" s="16" t="s">
        <v>386</v>
      </c>
      <c r="H122" s="16" t="s">
        <v>510</v>
      </c>
      <c r="I122" s="16" t="s">
        <v>355</v>
      </c>
      <c r="J122" s="19">
        <v>4</v>
      </c>
      <c r="K122" s="20">
        <v>221</v>
      </c>
      <c r="L122" s="20">
        <v>63</v>
      </c>
      <c r="M122" s="21" t="s">
        <v>91</v>
      </c>
      <c r="N122" s="22">
        <v>2125.9</v>
      </c>
      <c r="O122" s="23">
        <v>473.5</v>
      </c>
      <c r="P122" s="24"/>
      <c r="Q122" s="25"/>
      <c r="R122" s="26">
        <f t="shared" si="2"/>
        <v>473.5</v>
      </c>
      <c r="S122" s="26">
        <f t="shared" si="3"/>
        <v>1652.4</v>
      </c>
      <c r="T122" s="21" t="s">
        <v>510</v>
      </c>
      <c r="U122" s="21" t="s">
        <v>351</v>
      </c>
      <c r="V122" s="16"/>
    </row>
    <row r="123" spans="1:22" s="13" customFormat="1" ht="120" customHeight="1" x14ac:dyDescent="0.2">
      <c r="A123" s="16">
        <v>118</v>
      </c>
      <c r="B123" s="16">
        <v>221</v>
      </c>
      <c r="C123" s="16">
        <v>64</v>
      </c>
      <c r="D123" s="17">
        <v>3232.4</v>
      </c>
      <c r="E123" s="16" t="s">
        <v>91</v>
      </c>
      <c r="F123" s="18" t="s">
        <v>511</v>
      </c>
      <c r="G123" s="16" t="s">
        <v>512</v>
      </c>
      <c r="H123" s="16" t="s">
        <v>513</v>
      </c>
      <c r="I123" s="16" t="s">
        <v>438</v>
      </c>
      <c r="J123" s="19">
        <v>4</v>
      </c>
      <c r="K123" s="20">
        <v>221</v>
      </c>
      <c r="L123" s="20">
        <v>64</v>
      </c>
      <c r="M123" s="21" t="s">
        <v>91</v>
      </c>
      <c r="N123" s="22">
        <v>3232.4</v>
      </c>
      <c r="O123" s="23">
        <v>607.1</v>
      </c>
      <c r="P123" s="24"/>
      <c r="Q123" s="25"/>
      <c r="R123" s="26">
        <f t="shared" si="2"/>
        <v>607.1</v>
      </c>
      <c r="S123" s="26">
        <f t="shared" si="3"/>
        <v>2625.3</v>
      </c>
      <c r="T123" s="21" t="s">
        <v>513</v>
      </c>
      <c r="U123" s="21" t="s">
        <v>439</v>
      </c>
      <c r="V123" s="16"/>
    </row>
    <row r="124" spans="1:22" s="13" customFormat="1" ht="120" customHeight="1" x14ac:dyDescent="0.2">
      <c r="A124" s="16">
        <v>119</v>
      </c>
      <c r="B124" s="16">
        <v>221</v>
      </c>
      <c r="C124" s="16">
        <v>65</v>
      </c>
      <c r="D124" s="17">
        <v>3434.4</v>
      </c>
      <c r="E124" s="16" t="s">
        <v>91</v>
      </c>
      <c r="F124" s="18" t="s">
        <v>514</v>
      </c>
      <c r="G124" s="16" t="s">
        <v>515</v>
      </c>
      <c r="H124" s="16" t="s">
        <v>516</v>
      </c>
      <c r="I124" s="16" t="s">
        <v>448</v>
      </c>
      <c r="J124" s="19">
        <v>4</v>
      </c>
      <c r="K124" s="20">
        <v>221</v>
      </c>
      <c r="L124" s="20">
        <v>65</v>
      </c>
      <c r="M124" s="21" t="s">
        <v>91</v>
      </c>
      <c r="N124" s="22">
        <v>3434.4</v>
      </c>
      <c r="O124" s="23">
        <v>1005.1</v>
      </c>
      <c r="P124" s="24"/>
      <c r="Q124" s="25">
        <v>1.4</v>
      </c>
      <c r="R124" s="26">
        <f t="shared" si="2"/>
        <v>1003.7</v>
      </c>
      <c r="S124" s="26">
        <f t="shared" si="3"/>
        <v>2429.3000000000002</v>
      </c>
      <c r="T124" s="21" t="s">
        <v>516</v>
      </c>
      <c r="U124" s="21" t="s">
        <v>450</v>
      </c>
      <c r="V124" s="16"/>
    </row>
    <row r="125" spans="1:22" s="13" customFormat="1" ht="120" customHeight="1" x14ac:dyDescent="0.2">
      <c r="A125" s="16">
        <v>120</v>
      </c>
      <c r="B125" s="16">
        <v>221</v>
      </c>
      <c r="C125" s="16">
        <v>77</v>
      </c>
      <c r="D125" s="17">
        <v>2329.5</v>
      </c>
      <c r="E125" s="16" t="s">
        <v>91</v>
      </c>
      <c r="F125" s="18" t="s">
        <v>517</v>
      </c>
      <c r="G125" s="16" t="s">
        <v>518</v>
      </c>
      <c r="H125" s="16" t="s">
        <v>519</v>
      </c>
      <c r="I125" s="16" t="s">
        <v>493</v>
      </c>
      <c r="J125" s="19">
        <v>4</v>
      </c>
      <c r="K125" s="20">
        <v>221</v>
      </c>
      <c r="L125" s="20">
        <v>77</v>
      </c>
      <c r="M125" s="21" t="s">
        <v>91</v>
      </c>
      <c r="N125" s="22">
        <v>2329.5</v>
      </c>
      <c r="O125" s="23">
        <v>947.2</v>
      </c>
      <c r="P125" s="24"/>
      <c r="Q125" s="25"/>
      <c r="R125" s="26">
        <f t="shared" si="2"/>
        <v>947.2</v>
      </c>
      <c r="S125" s="26">
        <f t="shared" si="3"/>
        <v>1382.3</v>
      </c>
      <c r="T125" s="21" t="s">
        <v>520</v>
      </c>
      <c r="U125" s="21" t="s">
        <v>494</v>
      </c>
      <c r="V125" s="16"/>
    </row>
    <row r="126" spans="1:22" s="13" customFormat="1" ht="120" customHeight="1" x14ac:dyDescent="0.2">
      <c r="A126" s="16">
        <v>121</v>
      </c>
      <c r="B126" s="16">
        <v>221</v>
      </c>
      <c r="C126" s="16">
        <v>78</v>
      </c>
      <c r="D126" s="17">
        <v>1824.9</v>
      </c>
      <c r="E126" s="16" t="s">
        <v>91</v>
      </c>
      <c r="F126" s="18" t="s">
        <v>521</v>
      </c>
      <c r="G126" s="16" t="s">
        <v>518</v>
      </c>
      <c r="H126" s="16" t="s">
        <v>519</v>
      </c>
      <c r="I126" s="16" t="s">
        <v>493</v>
      </c>
      <c r="J126" s="19">
        <v>4</v>
      </c>
      <c r="K126" s="20">
        <v>221</v>
      </c>
      <c r="L126" s="20">
        <v>78</v>
      </c>
      <c r="M126" s="21" t="s">
        <v>91</v>
      </c>
      <c r="N126" s="22">
        <v>1824.9</v>
      </c>
      <c r="O126" s="23">
        <v>1.2</v>
      </c>
      <c r="P126" s="24"/>
      <c r="Q126" s="25"/>
      <c r="R126" s="26">
        <f t="shared" si="2"/>
        <v>1.2</v>
      </c>
      <c r="S126" s="26">
        <f t="shared" si="3"/>
        <v>1823.7</v>
      </c>
      <c r="T126" s="21" t="s">
        <v>520</v>
      </c>
      <c r="U126" s="21" t="s">
        <v>494</v>
      </c>
      <c r="V126" s="16"/>
    </row>
    <row r="127" spans="1:22" s="13" customFormat="1" ht="155.25" customHeight="1" x14ac:dyDescent="0.2">
      <c r="A127" s="16">
        <v>122</v>
      </c>
      <c r="B127" s="16">
        <v>221</v>
      </c>
      <c r="C127" s="16">
        <v>84</v>
      </c>
      <c r="D127" s="17">
        <v>980</v>
      </c>
      <c r="E127" s="16" t="s">
        <v>91</v>
      </c>
      <c r="F127" s="18" t="s">
        <v>522</v>
      </c>
      <c r="G127" s="16" t="s">
        <v>523</v>
      </c>
      <c r="H127" s="16" t="s">
        <v>524</v>
      </c>
      <c r="I127" s="16" t="s">
        <v>525</v>
      </c>
      <c r="J127" s="19">
        <v>4</v>
      </c>
      <c r="K127" s="20">
        <v>221</v>
      </c>
      <c r="L127" s="20">
        <v>84</v>
      </c>
      <c r="M127" s="21" t="s">
        <v>91</v>
      </c>
      <c r="N127" s="22">
        <v>980</v>
      </c>
      <c r="O127" s="23">
        <v>476.9</v>
      </c>
      <c r="P127" s="24"/>
      <c r="Q127" s="25"/>
      <c r="R127" s="26">
        <f t="shared" si="2"/>
        <v>476.9</v>
      </c>
      <c r="S127" s="26">
        <f t="shared" si="3"/>
        <v>503.1</v>
      </c>
      <c r="T127" s="21" t="s">
        <v>524</v>
      </c>
      <c r="U127" s="21" t="s">
        <v>351</v>
      </c>
      <c r="V127" s="16"/>
    </row>
    <row r="128" spans="1:22" s="13" customFormat="1" ht="120" customHeight="1" x14ac:dyDescent="0.2">
      <c r="A128" s="16">
        <v>123</v>
      </c>
      <c r="B128" s="16">
        <v>221</v>
      </c>
      <c r="C128" s="16">
        <v>85</v>
      </c>
      <c r="D128" s="17">
        <v>2800.3</v>
      </c>
      <c r="E128" s="16" t="s">
        <v>91</v>
      </c>
      <c r="F128" s="18" t="s">
        <v>526</v>
      </c>
      <c r="G128" s="16" t="s">
        <v>527</v>
      </c>
      <c r="H128" s="16" t="s">
        <v>528</v>
      </c>
      <c r="I128" s="16" t="s">
        <v>529</v>
      </c>
      <c r="J128" s="19">
        <v>4</v>
      </c>
      <c r="K128" s="20">
        <v>221</v>
      </c>
      <c r="L128" s="20">
        <v>85</v>
      </c>
      <c r="M128" s="21" t="s">
        <v>91</v>
      </c>
      <c r="N128" s="22">
        <v>2800.3</v>
      </c>
      <c r="O128" s="23">
        <v>238.1</v>
      </c>
      <c r="P128" s="24"/>
      <c r="Q128" s="25"/>
      <c r="R128" s="26">
        <f t="shared" si="2"/>
        <v>238.1</v>
      </c>
      <c r="S128" s="26">
        <f t="shared" si="3"/>
        <v>2562.2000000000003</v>
      </c>
      <c r="T128" s="21" t="s">
        <v>528</v>
      </c>
      <c r="U128" s="21" t="s">
        <v>530</v>
      </c>
      <c r="V128" s="16"/>
    </row>
    <row r="129" spans="1:22" s="13" customFormat="1" ht="120" customHeight="1" x14ac:dyDescent="0.2">
      <c r="A129" s="16">
        <v>124</v>
      </c>
      <c r="B129" s="16">
        <v>221</v>
      </c>
      <c r="C129" s="16">
        <v>88</v>
      </c>
      <c r="D129" s="17">
        <v>501.5</v>
      </c>
      <c r="E129" s="16" t="s">
        <v>91</v>
      </c>
      <c r="F129" s="18" t="s">
        <v>531</v>
      </c>
      <c r="G129" s="16" t="s">
        <v>527</v>
      </c>
      <c r="H129" s="16" t="s">
        <v>528</v>
      </c>
      <c r="I129" s="16" t="s">
        <v>532</v>
      </c>
      <c r="J129" s="19">
        <v>4</v>
      </c>
      <c r="K129" s="20">
        <v>221</v>
      </c>
      <c r="L129" s="20">
        <v>88</v>
      </c>
      <c r="M129" s="21" t="s">
        <v>91</v>
      </c>
      <c r="N129" s="22">
        <v>501.5</v>
      </c>
      <c r="O129" s="23">
        <v>393.7</v>
      </c>
      <c r="P129" s="24">
        <v>83</v>
      </c>
      <c r="Q129" s="25"/>
      <c r="R129" s="26">
        <f t="shared" si="2"/>
        <v>310.7</v>
      </c>
      <c r="S129" s="26">
        <f t="shared" si="3"/>
        <v>107.80000000000001</v>
      </c>
      <c r="T129" s="21" t="s">
        <v>528</v>
      </c>
      <c r="U129" s="21" t="s">
        <v>390</v>
      </c>
      <c r="V129" s="16"/>
    </row>
    <row r="130" spans="1:22" s="13" customFormat="1" ht="120" customHeight="1" x14ac:dyDescent="0.2">
      <c r="A130" s="16">
        <v>125</v>
      </c>
      <c r="B130" s="16">
        <v>221</v>
      </c>
      <c r="C130" s="16">
        <v>89</v>
      </c>
      <c r="D130" s="17">
        <v>267</v>
      </c>
      <c r="E130" s="18" t="s">
        <v>91</v>
      </c>
      <c r="F130" s="18" t="s">
        <v>176</v>
      </c>
      <c r="G130" s="16" t="s">
        <v>176</v>
      </c>
      <c r="H130" s="18" t="s">
        <v>176</v>
      </c>
      <c r="I130" s="16" t="s">
        <v>364</v>
      </c>
      <c r="J130" s="19">
        <v>4</v>
      </c>
      <c r="K130" s="20">
        <v>221</v>
      </c>
      <c r="L130" s="20">
        <v>89</v>
      </c>
      <c r="M130" s="27" t="s">
        <v>91</v>
      </c>
      <c r="N130" s="22">
        <v>267</v>
      </c>
      <c r="O130" s="23">
        <v>114.3</v>
      </c>
      <c r="P130" s="24">
        <v>77.2</v>
      </c>
      <c r="Q130" s="25"/>
      <c r="R130" s="26">
        <f t="shared" si="2"/>
        <v>37.099999999999994</v>
      </c>
      <c r="S130" s="26">
        <f t="shared" si="3"/>
        <v>152.69999999999999</v>
      </c>
      <c r="T130" s="27" t="s">
        <v>176</v>
      </c>
      <c r="U130" s="21" t="s">
        <v>202</v>
      </c>
      <c r="V130" s="16"/>
    </row>
    <row r="131" spans="1:22" s="13" customFormat="1" ht="120" customHeight="1" x14ac:dyDescent="0.2">
      <c r="A131" s="16">
        <v>126</v>
      </c>
      <c r="B131" s="16">
        <v>221</v>
      </c>
      <c r="C131" s="16">
        <v>90</v>
      </c>
      <c r="D131" s="17">
        <v>269.7</v>
      </c>
      <c r="E131" s="16" t="s">
        <v>91</v>
      </c>
      <c r="F131" s="18" t="s">
        <v>533</v>
      </c>
      <c r="G131" s="16" t="s">
        <v>534</v>
      </c>
      <c r="H131" s="16" t="s">
        <v>535</v>
      </c>
      <c r="I131" s="16" t="s">
        <v>536</v>
      </c>
      <c r="J131" s="19">
        <v>4</v>
      </c>
      <c r="K131" s="20">
        <v>221</v>
      </c>
      <c r="L131" s="20">
        <v>90</v>
      </c>
      <c r="M131" s="21" t="s">
        <v>91</v>
      </c>
      <c r="N131" s="22">
        <v>269.7</v>
      </c>
      <c r="O131" s="23">
        <v>10.1</v>
      </c>
      <c r="P131" s="24">
        <v>10.1</v>
      </c>
      <c r="Q131" s="25"/>
      <c r="R131" s="26">
        <f t="shared" si="2"/>
        <v>0</v>
      </c>
      <c r="S131" s="26">
        <f t="shared" si="3"/>
        <v>259.59999999999997</v>
      </c>
      <c r="T131" s="21" t="s">
        <v>535</v>
      </c>
      <c r="U131" s="21" t="s">
        <v>537</v>
      </c>
      <c r="V131" s="16"/>
    </row>
    <row r="132" spans="1:22" s="13" customFormat="1" ht="120" customHeight="1" x14ac:dyDescent="0.2">
      <c r="A132" s="16">
        <v>127</v>
      </c>
      <c r="B132" s="16">
        <v>221</v>
      </c>
      <c r="C132" s="16">
        <v>108</v>
      </c>
      <c r="D132" s="17">
        <v>2034.1</v>
      </c>
      <c r="E132" s="16" t="s">
        <v>91</v>
      </c>
      <c r="F132" s="18" t="s">
        <v>538</v>
      </c>
      <c r="G132" s="16" t="s">
        <v>25</v>
      </c>
      <c r="H132" s="16" t="s">
        <v>539</v>
      </c>
      <c r="I132" s="16" t="s">
        <v>388</v>
      </c>
      <c r="J132" s="19">
        <v>4</v>
      </c>
      <c r="K132" s="20">
        <v>221</v>
      </c>
      <c r="L132" s="20">
        <v>108</v>
      </c>
      <c r="M132" s="21" t="s">
        <v>91</v>
      </c>
      <c r="N132" s="22">
        <v>2034.1</v>
      </c>
      <c r="O132" s="23">
        <v>486.5</v>
      </c>
      <c r="P132" s="24"/>
      <c r="Q132" s="25">
        <v>302.2</v>
      </c>
      <c r="R132" s="26">
        <f t="shared" ref="R132:R138" si="4">O132-P132-Q132</f>
        <v>184.3</v>
      </c>
      <c r="S132" s="26">
        <f t="shared" ref="S132:S138" si="5">N132-O132</f>
        <v>1547.6</v>
      </c>
      <c r="T132" s="21" t="s">
        <v>539</v>
      </c>
      <c r="U132" s="21" t="s">
        <v>390</v>
      </c>
      <c r="V132" s="16"/>
    </row>
    <row r="133" spans="1:22" s="13" customFormat="1" ht="120" customHeight="1" x14ac:dyDescent="0.2">
      <c r="A133" s="16">
        <v>128</v>
      </c>
      <c r="B133" s="16">
        <v>221</v>
      </c>
      <c r="C133" s="16">
        <v>109</v>
      </c>
      <c r="D133" s="17">
        <v>1043.7</v>
      </c>
      <c r="E133" s="16" t="s">
        <v>91</v>
      </c>
      <c r="F133" s="18" t="s">
        <v>540</v>
      </c>
      <c r="G133" s="16" t="s">
        <v>527</v>
      </c>
      <c r="H133" s="16" t="s">
        <v>528</v>
      </c>
      <c r="I133" s="16" t="s">
        <v>532</v>
      </c>
      <c r="J133" s="19">
        <v>4</v>
      </c>
      <c r="K133" s="20">
        <v>221</v>
      </c>
      <c r="L133" s="20">
        <v>109</v>
      </c>
      <c r="M133" s="21" t="s">
        <v>91</v>
      </c>
      <c r="N133" s="22">
        <v>1043.7</v>
      </c>
      <c r="O133" s="23">
        <v>90.9</v>
      </c>
      <c r="P133" s="24"/>
      <c r="Q133" s="25"/>
      <c r="R133" s="26">
        <f t="shared" si="4"/>
        <v>90.9</v>
      </c>
      <c r="S133" s="26">
        <f t="shared" si="5"/>
        <v>952.80000000000007</v>
      </c>
      <c r="T133" s="21" t="s">
        <v>528</v>
      </c>
      <c r="U133" s="21" t="s">
        <v>390</v>
      </c>
      <c r="V133" s="16"/>
    </row>
    <row r="134" spans="1:22" s="13" customFormat="1" ht="69.75" x14ac:dyDescent="0.2">
      <c r="A134" s="16">
        <v>129</v>
      </c>
      <c r="B134" s="16"/>
      <c r="C134" s="16"/>
      <c r="D134" s="34">
        <v>2841.5</v>
      </c>
      <c r="E134" s="21" t="s">
        <v>265</v>
      </c>
      <c r="F134" s="18"/>
      <c r="G134" s="16"/>
      <c r="H134" s="16"/>
      <c r="I134" s="16"/>
      <c r="J134" s="19">
        <v>4</v>
      </c>
      <c r="K134" s="20">
        <v>221</v>
      </c>
      <c r="L134" s="20">
        <v>113</v>
      </c>
      <c r="M134" s="21" t="s">
        <v>265</v>
      </c>
      <c r="N134" s="35">
        <v>2841.5</v>
      </c>
      <c r="O134" s="23">
        <v>153.19999999999999</v>
      </c>
      <c r="P134" s="24"/>
      <c r="Q134" s="25"/>
      <c r="R134" s="26">
        <f t="shared" si="4"/>
        <v>153.19999999999999</v>
      </c>
      <c r="S134" s="26">
        <f t="shared" si="5"/>
        <v>2688.3</v>
      </c>
      <c r="T134" s="21" t="s">
        <v>263</v>
      </c>
      <c r="U134" s="21"/>
      <c r="V134" s="16"/>
    </row>
    <row r="135" spans="1:22" s="13" customFormat="1" ht="120" customHeight="1" x14ac:dyDescent="0.2">
      <c r="A135" s="16">
        <v>130</v>
      </c>
      <c r="B135" s="16">
        <v>221</v>
      </c>
      <c r="C135" s="16">
        <v>115</v>
      </c>
      <c r="D135" s="17">
        <v>363.2</v>
      </c>
      <c r="E135" s="16" t="s">
        <v>265</v>
      </c>
      <c r="F135" s="18" t="s">
        <v>176</v>
      </c>
      <c r="G135" s="16" t="s">
        <v>176</v>
      </c>
      <c r="H135" s="16" t="s">
        <v>416</v>
      </c>
      <c r="I135" s="16" t="s">
        <v>364</v>
      </c>
      <c r="J135" s="19">
        <v>4</v>
      </c>
      <c r="K135" s="20">
        <v>221</v>
      </c>
      <c r="L135" s="20">
        <v>115</v>
      </c>
      <c r="M135" s="21" t="s">
        <v>265</v>
      </c>
      <c r="N135" s="22">
        <v>363.2</v>
      </c>
      <c r="O135" s="23">
        <v>39.299999999999997</v>
      </c>
      <c r="P135" s="24"/>
      <c r="Q135" s="25"/>
      <c r="R135" s="26">
        <f t="shared" si="4"/>
        <v>39.299999999999997</v>
      </c>
      <c r="S135" s="26">
        <f t="shared" si="5"/>
        <v>323.89999999999998</v>
      </c>
      <c r="T135" s="21" t="s">
        <v>263</v>
      </c>
      <c r="U135" s="21" t="s">
        <v>202</v>
      </c>
      <c r="V135" s="16"/>
    </row>
    <row r="136" spans="1:22" s="13" customFormat="1" ht="120" customHeight="1" x14ac:dyDescent="0.2">
      <c r="A136" s="16">
        <v>131</v>
      </c>
      <c r="B136" s="16">
        <v>221</v>
      </c>
      <c r="C136" s="16">
        <v>131</v>
      </c>
      <c r="D136" s="17">
        <v>1722</v>
      </c>
      <c r="E136" s="16" t="s">
        <v>91</v>
      </c>
      <c r="F136" s="18" t="s">
        <v>541</v>
      </c>
      <c r="G136" s="16" t="s">
        <v>542</v>
      </c>
      <c r="H136" s="16" t="s">
        <v>543</v>
      </c>
      <c r="I136" s="16" t="s">
        <v>544</v>
      </c>
      <c r="J136" s="19">
        <v>4</v>
      </c>
      <c r="K136" s="20">
        <v>221</v>
      </c>
      <c r="L136" s="20">
        <v>131</v>
      </c>
      <c r="M136" s="21" t="s">
        <v>91</v>
      </c>
      <c r="N136" s="22">
        <v>1722</v>
      </c>
      <c r="O136" s="23">
        <v>346.2</v>
      </c>
      <c r="P136" s="24"/>
      <c r="Q136" s="25"/>
      <c r="R136" s="26">
        <f t="shared" si="4"/>
        <v>346.2</v>
      </c>
      <c r="S136" s="26">
        <f t="shared" si="5"/>
        <v>1375.8</v>
      </c>
      <c r="T136" s="21" t="s">
        <v>545</v>
      </c>
      <c r="U136" s="21" t="s">
        <v>546</v>
      </c>
      <c r="V136" s="16"/>
    </row>
    <row r="137" spans="1:22" s="13" customFormat="1" ht="120" customHeight="1" x14ac:dyDescent="0.2">
      <c r="A137" s="16">
        <v>132</v>
      </c>
      <c r="B137" s="16">
        <v>221</v>
      </c>
      <c r="C137" s="16">
        <v>132</v>
      </c>
      <c r="D137" s="17">
        <v>715</v>
      </c>
      <c r="E137" s="16" t="s">
        <v>91</v>
      </c>
      <c r="F137" s="18" t="s">
        <v>547</v>
      </c>
      <c r="G137" s="16" t="s">
        <v>548</v>
      </c>
      <c r="H137" s="16" t="s">
        <v>549</v>
      </c>
      <c r="I137" s="16" t="s">
        <v>550</v>
      </c>
      <c r="J137" s="19">
        <v>4</v>
      </c>
      <c r="K137" s="20">
        <v>221</v>
      </c>
      <c r="L137" s="20">
        <v>132</v>
      </c>
      <c r="M137" s="21" t="s">
        <v>91</v>
      </c>
      <c r="N137" s="22">
        <v>715</v>
      </c>
      <c r="O137" s="23">
        <f>5.8+154.7</f>
        <v>160.5</v>
      </c>
      <c r="P137" s="24"/>
      <c r="Q137" s="25"/>
      <c r="R137" s="26">
        <f t="shared" si="4"/>
        <v>160.5</v>
      </c>
      <c r="S137" s="26">
        <f t="shared" si="5"/>
        <v>554.5</v>
      </c>
      <c r="T137" s="21" t="s">
        <v>549</v>
      </c>
      <c r="U137" s="21" t="s">
        <v>551</v>
      </c>
      <c r="V137" s="16"/>
    </row>
    <row r="138" spans="1:22" s="13" customFormat="1" ht="220.5" customHeight="1" x14ac:dyDescent="0.2">
      <c r="A138" s="16">
        <v>133</v>
      </c>
      <c r="B138" s="16">
        <v>221</v>
      </c>
      <c r="C138" s="16">
        <v>138</v>
      </c>
      <c r="D138" s="17">
        <v>619.79999999999995</v>
      </c>
      <c r="E138" s="16" t="s">
        <v>91</v>
      </c>
      <c r="F138" s="18" t="s">
        <v>552</v>
      </c>
      <c r="G138" s="16" t="s">
        <v>553</v>
      </c>
      <c r="H138" s="16" t="s">
        <v>554</v>
      </c>
      <c r="I138" s="16" t="s">
        <v>555</v>
      </c>
      <c r="J138" s="19">
        <v>4</v>
      </c>
      <c r="K138" s="20">
        <v>221</v>
      </c>
      <c r="L138" s="20">
        <v>138</v>
      </c>
      <c r="M138" s="21" t="s">
        <v>91</v>
      </c>
      <c r="N138" s="22">
        <v>619.79999999999995</v>
      </c>
      <c r="O138" s="23">
        <v>48</v>
      </c>
      <c r="P138" s="24"/>
      <c r="Q138" s="25"/>
      <c r="R138" s="26">
        <f t="shared" si="4"/>
        <v>48</v>
      </c>
      <c r="S138" s="26">
        <f t="shared" si="5"/>
        <v>571.79999999999995</v>
      </c>
      <c r="T138" s="21" t="s">
        <v>554</v>
      </c>
      <c r="U138" s="21" t="s">
        <v>556</v>
      </c>
      <c r="V138" s="16"/>
    </row>
    <row r="139" spans="1:22" s="13" customFormat="1" ht="57.75" customHeight="1" x14ac:dyDescent="0.2">
      <c r="A139" s="16"/>
      <c r="B139" s="16"/>
      <c r="C139" s="16"/>
      <c r="D139" s="36"/>
      <c r="E139" s="16"/>
      <c r="F139" s="37"/>
      <c r="G139" s="37"/>
      <c r="H139" s="16"/>
      <c r="I139" s="16"/>
      <c r="J139" s="32"/>
      <c r="K139" s="16"/>
      <c r="L139" s="16"/>
      <c r="M139" s="16"/>
      <c r="N139" s="38"/>
      <c r="O139" s="39"/>
      <c r="P139" s="39"/>
      <c r="Q139" s="39"/>
      <c r="R139" s="26"/>
      <c r="S139" s="26"/>
      <c r="T139" s="16"/>
      <c r="U139" s="16"/>
      <c r="V139" s="16"/>
    </row>
    <row r="140" spans="1:22" s="13" customFormat="1" ht="57.75" customHeight="1" x14ac:dyDescent="0.2">
      <c r="A140" s="16"/>
      <c r="B140" s="16"/>
      <c r="C140" s="16"/>
      <c r="D140" s="36"/>
      <c r="E140" s="16"/>
      <c r="F140" s="16"/>
      <c r="G140" s="16"/>
      <c r="H140" s="16"/>
      <c r="I140" s="16"/>
      <c r="J140" s="32"/>
      <c r="K140" s="32"/>
      <c r="L140" s="32"/>
      <c r="M140" s="16"/>
      <c r="N140" s="26"/>
      <c r="O140" s="26"/>
      <c r="P140" s="26"/>
      <c r="Q140" s="26"/>
      <c r="R140" s="26"/>
      <c r="S140" s="26"/>
      <c r="T140" s="16"/>
      <c r="U140" s="16"/>
      <c r="V140" s="16"/>
    </row>
    <row r="141" spans="1:22" s="42" customFormat="1" ht="45.75" customHeight="1" x14ac:dyDescent="0.2">
      <c r="A141" s="99" t="s">
        <v>557</v>
      </c>
      <c r="B141" s="99"/>
      <c r="C141" s="99"/>
      <c r="D141" s="99"/>
      <c r="E141" s="99"/>
      <c r="F141" s="99"/>
      <c r="G141" s="99"/>
      <c r="H141" s="99"/>
      <c r="I141" s="30"/>
      <c r="J141" s="30"/>
      <c r="K141" s="40"/>
      <c r="L141" s="30"/>
      <c r="M141" s="30">
        <f>COUNTA(M4:M140)</f>
        <v>133</v>
      </c>
      <c r="N141" s="41">
        <f t="shared" ref="N141:S141" si="6">SUM(N4:N140)</f>
        <v>255006.39999999994</v>
      </c>
      <c r="O141" s="41">
        <f t="shared" si="6"/>
        <v>55439.399999999994</v>
      </c>
      <c r="P141" s="41">
        <f t="shared" si="6"/>
        <v>6306.2000000000007</v>
      </c>
      <c r="Q141" s="41">
        <f t="shared" si="6"/>
        <v>909.3</v>
      </c>
      <c r="R141" s="41">
        <f t="shared" si="6"/>
        <v>48223.899999999987</v>
      </c>
      <c r="S141" s="41">
        <f t="shared" si="6"/>
        <v>199566.99999999997</v>
      </c>
      <c r="T141" s="40"/>
      <c r="U141" s="40"/>
      <c r="V141" s="30"/>
    </row>
    <row r="142" spans="1:22" x14ac:dyDescent="0.2">
      <c r="N142" s="44"/>
      <c r="O142" s="44"/>
      <c r="P142" s="44"/>
      <c r="Q142" s="44"/>
      <c r="R142" s="44"/>
      <c r="S142" s="44"/>
      <c r="T142" s="44"/>
      <c r="U142" s="43"/>
      <c r="V142" s="6"/>
    </row>
    <row r="143" spans="1:22" s="45" customFormat="1" ht="32.25" customHeight="1" x14ac:dyDescent="0.2">
      <c r="A143" s="89" t="s">
        <v>558</v>
      </c>
      <c r="B143" s="89"/>
      <c r="C143" s="89"/>
      <c r="D143" s="89"/>
      <c r="E143" s="89"/>
      <c r="F143" s="89"/>
      <c r="G143" s="89"/>
      <c r="H143" s="89"/>
      <c r="I143" s="89"/>
      <c r="J143" s="89"/>
      <c r="K143" s="89"/>
      <c r="L143" s="89"/>
      <c r="M143" s="89"/>
      <c r="N143" s="89"/>
      <c r="O143" s="89"/>
      <c r="P143" s="89"/>
      <c r="Q143" s="89"/>
      <c r="R143" s="89"/>
      <c r="S143" s="89"/>
      <c r="T143" s="89"/>
      <c r="U143" s="89"/>
      <c r="V143" s="89"/>
    </row>
    <row r="144" spans="1:22" s="45" customFormat="1" ht="37.5" customHeight="1" x14ac:dyDescent="0.2">
      <c r="A144" s="90" t="s">
        <v>559</v>
      </c>
      <c r="B144" s="90"/>
      <c r="C144" s="90"/>
      <c r="D144" s="90"/>
      <c r="E144" s="90"/>
      <c r="F144" s="90"/>
      <c r="G144" s="46"/>
      <c r="H144" s="46"/>
      <c r="I144" s="46"/>
      <c r="J144" s="90" t="s">
        <v>560</v>
      </c>
      <c r="K144" s="90"/>
      <c r="L144" s="90"/>
      <c r="M144" s="90"/>
      <c r="N144" s="90"/>
      <c r="O144" s="47"/>
      <c r="P144" s="46"/>
      <c r="Q144" s="46"/>
      <c r="R144" s="90" t="s">
        <v>561</v>
      </c>
      <c r="S144" s="90"/>
      <c r="T144" s="90"/>
      <c r="U144" s="90"/>
      <c r="V144" s="90"/>
    </row>
    <row r="145" spans="1:22" s="45" customFormat="1" ht="39" customHeight="1" x14ac:dyDescent="0.2">
      <c r="A145" s="91" t="s">
        <v>562</v>
      </c>
      <c r="B145" s="91"/>
      <c r="C145" s="91"/>
      <c r="D145" s="91"/>
      <c r="E145" s="91"/>
      <c r="F145" s="91"/>
      <c r="G145" s="46"/>
      <c r="H145" s="46"/>
      <c r="I145" s="46"/>
      <c r="J145" s="91" t="s">
        <v>563</v>
      </c>
      <c r="K145" s="91"/>
      <c r="L145" s="91"/>
      <c r="M145" s="91"/>
      <c r="N145" s="91"/>
      <c r="O145" s="48"/>
      <c r="P145" s="48"/>
      <c r="Q145" s="48"/>
      <c r="R145" s="91" t="s">
        <v>564</v>
      </c>
      <c r="S145" s="91"/>
      <c r="T145" s="91"/>
      <c r="U145" s="91"/>
      <c r="V145" s="91"/>
    </row>
    <row r="146" spans="1:22" s="45" customFormat="1" ht="32.25" customHeight="1" x14ac:dyDescent="0.2">
      <c r="A146" s="46"/>
      <c r="B146" s="46"/>
      <c r="C146" s="46"/>
      <c r="D146" s="46"/>
      <c r="E146" s="46"/>
      <c r="F146" s="46"/>
      <c r="G146" s="46"/>
      <c r="H146" s="46"/>
      <c r="I146" s="46"/>
      <c r="J146" s="91"/>
      <c r="K146" s="91"/>
      <c r="L146" s="91"/>
      <c r="M146" s="91"/>
      <c r="N146" s="91"/>
      <c r="O146" s="47"/>
      <c r="P146" s="46"/>
      <c r="Q146" s="46"/>
      <c r="R146" s="91"/>
      <c r="S146" s="91"/>
      <c r="T146" s="91"/>
      <c r="U146" s="91"/>
      <c r="V146" s="91"/>
    </row>
    <row r="147" spans="1:22" ht="27.75" x14ac:dyDescent="0.4">
      <c r="A147" s="49"/>
      <c r="B147" s="49"/>
      <c r="C147" s="49"/>
      <c r="D147" s="49"/>
      <c r="E147" s="49"/>
      <c r="F147" s="49"/>
      <c r="G147" s="49"/>
      <c r="H147" s="49"/>
      <c r="I147" s="49"/>
      <c r="J147" s="50"/>
      <c r="K147" s="49"/>
      <c r="L147" s="49"/>
      <c r="M147" s="49"/>
      <c r="N147" s="49"/>
      <c r="O147" s="51"/>
      <c r="P147" s="49"/>
      <c r="Q147" s="49"/>
      <c r="R147" s="49"/>
      <c r="S147" s="49"/>
      <c r="T147" s="49"/>
      <c r="U147" s="52"/>
      <c r="V147" s="49"/>
    </row>
    <row r="148" spans="1:22" ht="27.75" x14ac:dyDescent="0.4">
      <c r="A148" s="49"/>
      <c r="B148" s="49"/>
      <c r="C148" s="49"/>
      <c r="D148" s="49"/>
      <c r="E148" s="49"/>
      <c r="F148" s="49"/>
      <c r="G148" s="49"/>
      <c r="H148" s="49"/>
      <c r="I148" s="49"/>
      <c r="J148" s="50"/>
      <c r="K148" s="49"/>
      <c r="L148" s="49"/>
      <c r="M148" s="49"/>
      <c r="N148" s="49"/>
      <c r="O148" s="53"/>
      <c r="P148" s="49"/>
      <c r="Q148" s="49"/>
      <c r="R148" s="49"/>
      <c r="S148" s="49"/>
      <c r="T148" s="49"/>
      <c r="U148" s="52"/>
      <c r="V148" s="49"/>
    </row>
    <row r="149" spans="1:22" ht="27.75" x14ac:dyDescent="0.4">
      <c r="A149" s="49"/>
      <c r="B149" s="49"/>
      <c r="C149" s="49"/>
      <c r="D149" s="49"/>
      <c r="E149" s="49"/>
      <c r="F149" s="49"/>
      <c r="G149" s="49"/>
      <c r="H149" s="49"/>
      <c r="I149" s="49"/>
      <c r="J149" s="50"/>
      <c r="K149" s="49"/>
      <c r="L149" s="49"/>
      <c r="M149" s="49"/>
      <c r="N149" s="49"/>
      <c r="O149" s="51"/>
      <c r="P149" s="49"/>
      <c r="Q149" s="49"/>
      <c r="R149" s="49"/>
      <c r="S149" s="49"/>
      <c r="T149" s="49"/>
      <c r="U149" s="52"/>
      <c r="V149" s="49"/>
    </row>
    <row r="150" spans="1:22" ht="27.75" x14ac:dyDescent="0.4">
      <c r="A150" s="49"/>
      <c r="B150" s="49"/>
      <c r="C150" s="49"/>
      <c r="D150" s="49"/>
      <c r="E150" s="49"/>
      <c r="F150" s="49"/>
      <c r="G150" s="49"/>
      <c r="H150" s="49"/>
      <c r="I150" s="49"/>
      <c r="J150" s="50"/>
      <c r="K150" s="49"/>
      <c r="L150" s="49"/>
      <c r="M150" s="49"/>
      <c r="N150" s="49"/>
      <c r="O150" s="51"/>
      <c r="P150" s="49"/>
      <c r="Q150" s="49"/>
      <c r="R150" s="49"/>
      <c r="S150" s="49"/>
      <c r="T150" s="49"/>
      <c r="U150" s="52"/>
      <c r="V150" s="49"/>
    </row>
    <row r="151" spans="1:22" ht="37.5" customHeight="1" x14ac:dyDescent="0.4">
      <c r="A151" s="88" t="s">
        <v>565</v>
      </c>
      <c r="B151" s="88"/>
      <c r="C151" s="88"/>
      <c r="D151" s="88"/>
      <c r="E151" s="88"/>
      <c r="F151" s="88"/>
      <c r="G151" s="49"/>
      <c r="H151" s="49"/>
      <c r="I151" s="49"/>
      <c r="J151" s="50"/>
      <c r="K151" s="49"/>
      <c r="L151" s="49"/>
      <c r="M151" s="49"/>
      <c r="N151" s="49"/>
      <c r="O151" s="51"/>
      <c r="P151" s="49"/>
      <c r="Q151" s="49"/>
      <c r="R151" s="49"/>
      <c r="S151" s="49"/>
      <c r="T151" s="49"/>
      <c r="U151" s="52"/>
      <c r="V151" s="49"/>
    </row>
    <row r="152" spans="1:22" ht="27.75" x14ac:dyDescent="0.4">
      <c r="A152" s="49"/>
      <c r="B152" s="49"/>
      <c r="C152" s="49"/>
      <c r="D152" s="49"/>
      <c r="E152" s="49"/>
      <c r="F152" s="49"/>
      <c r="G152" s="49"/>
      <c r="H152" s="49"/>
      <c r="I152" s="49"/>
      <c r="J152" s="50"/>
      <c r="K152" s="49"/>
      <c r="L152" s="49"/>
      <c r="M152" s="49"/>
      <c r="N152" s="49"/>
      <c r="O152" s="51"/>
      <c r="P152" s="49"/>
      <c r="Q152" s="49"/>
      <c r="R152" s="49"/>
      <c r="S152" s="49"/>
      <c r="T152" s="49"/>
      <c r="U152" s="52"/>
      <c r="V152" s="49"/>
    </row>
    <row r="153" spans="1:22" ht="27.75" x14ac:dyDescent="0.4">
      <c r="A153" s="49"/>
      <c r="B153" s="49"/>
      <c r="C153" s="49"/>
      <c r="D153" s="49"/>
      <c r="E153" s="49"/>
      <c r="F153" s="49"/>
      <c r="G153" s="49"/>
      <c r="H153" s="49"/>
      <c r="I153" s="49"/>
      <c r="J153" s="50"/>
      <c r="K153" s="49"/>
      <c r="L153" s="49"/>
      <c r="M153" s="49"/>
      <c r="N153" s="49"/>
      <c r="O153" s="51"/>
      <c r="P153" s="49"/>
      <c r="Q153" s="49"/>
      <c r="R153" s="49"/>
      <c r="S153" s="49"/>
      <c r="T153" s="49"/>
      <c r="U153" s="52"/>
      <c r="V153" s="49"/>
    </row>
    <row r="154" spans="1:22" ht="27.75" x14ac:dyDescent="0.4">
      <c r="A154" s="49"/>
      <c r="B154" s="49"/>
      <c r="C154" s="49"/>
      <c r="D154" s="49"/>
      <c r="E154" s="49"/>
      <c r="F154" s="49"/>
      <c r="G154" s="49"/>
      <c r="H154" s="49"/>
      <c r="I154" s="49"/>
      <c r="J154" s="50"/>
      <c r="K154" s="49"/>
      <c r="L154" s="49"/>
      <c r="M154" s="49"/>
      <c r="N154" s="49"/>
      <c r="O154" s="51"/>
      <c r="P154" s="49"/>
      <c r="Q154" s="49"/>
      <c r="R154" s="49"/>
      <c r="S154" s="49"/>
      <c r="T154" s="49"/>
      <c r="U154" s="52"/>
      <c r="V154" s="49"/>
    </row>
    <row r="155" spans="1:22" ht="27.75" x14ac:dyDescent="0.4">
      <c r="A155" s="49"/>
      <c r="B155" s="49"/>
      <c r="C155" s="49"/>
      <c r="D155" s="49"/>
      <c r="E155" s="49"/>
      <c r="F155" s="49"/>
      <c r="G155" s="49"/>
      <c r="H155" s="49"/>
      <c r="I155" s="49"/>
      <c r="J155" s="50"/>
      <c r="K155" s="49"/>
      <c r="L155" s="49"/>
      <c r="M155" s="49"/>
      <c r="N155" s="49"/>
      <c r="O155" s="51"/>
      <c r="P155" s="49"/>
      <c r="Q155" s="49"/>
      <c r="R155" s="49"/>
      <c r="S155" s="49"/>
      <c r="T155" s="49"/>
      <c r="U155" s="52"/>
      <c r="V155" s="49"/>
    </row>
    <row r="156" spans="1:22" ht="27.75" x14ac:dyDescent="0.4">
      <c r="A156" s="49"/>
      <c r="B156" s="49"/>
      <c r="C156" s="49"/>
      <c r="D156" s="49"/>
      <c r="E156" s="49"/>
      <c r="F156" s="49"/>
      <c r="G156" s="49"/>
      <c r="H156" s="49"/>
      <c r="I156" s="49"/>
      <c r="J156" s="50"/>
      <c r="K156" s="49"/>
      <c r="L156" s="49"/>
      <c r="M156" s="49"/>
      <c r="N156" s="49"/>
      <c r="O156" s="51"/>
      <c r="P156" s="49"/>
      <c r="Q156" s="49"/>
      <c r="R156" s="49"/>
      <c r="S156" s="49"/>
      <c r="T156" s="49"/>
      <c r="U156" s="52"/>
      <c r="V156" s="49"/>
    </row>
    <row r="157" spans="1:22" ht="27.75" x14ac:dyDescent="0.4">
      <c r="A157" s="49"/>
      <c r="B157" s="49"/>
      <c r="C157" s="49"/>
      <c r="D157" s="49"/>
      <c r="E157" s="49"/>
      <c r="F157" s="49"/>
      <c r="G157" s="49"/>
      <c r="H157" s="49"/>
      <c r="I157" s="49"/>
      <c r="J157" s="50"/>
      <c r="K157" s="49"/>
      <c r="L157" s="49"/>
      <c r="M157" s="49"/>
      <c r="N157" s="49"/>
      <c r="O157" s="51"/>
      <c r="P157" s="49"/>
      <c r="Q157" s="49"/>
      <c r="R157" s="49"/>
      <c r="S157" s="49"/>
      <c r="T157" s="49"/>
      <c r="U157" s="52"/>
      <c r="V157" s="49"/>
    </row>
    <row r="158" spans="1:22" ht="27.75" x14ac:dyDescent="0.4">
      <c r="A158" s="49"/>
      <c r="B158" s="49"/>
      <c r="C158" s="49"/>
      <c r="D158" s="49"/>
      <c r="E158" s="49"/>
      <c r="F158" s="49"/>
      <c r="G158" s="49"/>
      <c r="H158" s="49"/>
      <c r="I158" s="49"/>
      <c r="J158" s="50"/>
      <c r="K158" s="49"/>
      <c r="L158" s="49"/>
      <c r="M158" s="49"/>
      <c r="N158" s="49"/>
      <c r="O158" s="51"/>
      <c r="P158" s="49"/>
      <c r="Q158" s="49"/>
      <c r="R158" s="49"/>
      <c r="S158" s="49"/>
      <c r="T158" s="49"/>
      <c r="U158" s="52"/>
      <c r="V158" s="49"/>
    </row>
    <row r="159" spans="1:22" ht="27.75" x14ac:dyDescent="0.4">
      <c r="A159" s="49"/>
      <c r="B159" s="49"/>
      <c r="C159" s="49"/>
      <c r="D159" s="49"/>
      <c r="E159" s="49"/>
      <c r="F159" s="49"/>
      <c r="G159" s="49"/>
      <c r="H159" s="49"/>
      <c r="I159" s="49"/>
      <c r="J159" s="50"/>
      <c r="K159" s="49"/>
      <c r="L159" s="49"/>
      <c r="M159" s="49"/>
      <c r="N159" s="49"/>
      <c r="O159" s="51"/>
      <c r="P159" s="49"/>
      <c r="Q159" s="49"/>
      <c r="R159" s="49"/>
      <c r="S159" s="49"/>
      <c r="T159" s="49"/>
      <c r="U159" s="52"/>
      <c r="V159" s="49"/>
    </row>
    <row r="160" spans="1:22" ht="27.75" x14ac:dyDescent="0.4">
      <c r="A160" s="49"/>
      <c r="B160" s="49"/>
      <c r="C160" s="49"/>
      <c r="D160" s="49"/>
      <c r="E160" s="49"/>
      <c r="F160" s="49"/>
      <c r="G160" s="49"/>
      <c r="H160" s="49"/>
      <c r="I160" s="49"/>
      <c r="J160" s="50"/>
      <c r="K160" s="49"/>
      <c r="L160" s="49"/>
      <c r="M160" s="49"/>
      <c r="N160" s="49"/>
      <c r="O160" s="51"/>
      <c r="P160" s="49"/>
      <c r="Q160" s="49"/>
      <c r="R160" s="49"/>
      <c r="S160" s="49"/>
      <c r="T160" s="49"/>
      <c r="U160" s="52"/>
      <c r="V160" s="49"/>
    </row>
    <row r="161" spans="1:22" ht="27.75" x14ac:dyDescent="0.4">
      <c r="A161" s="49"/>
      <c r="B161" s="49"/>
      <c r="C161" s="49"/>
      <c r="D161" s="49"/>
      <c r="E161" s="49"/>
      <c r="F161" s="49"/>
      <c r="G161" s="49"/>
      <c r="H161" s="49"/>
      <c r="I161" s="49"/>
      <c r="J161" s="50"/>
      <c r="K161" s="49"/>
      <c r="L161" s="49"/>
      <c r="M161" s="49"/>
      <c r="N161" s="49"/>
      <c r="O161" s="51"/>
      <c r="P161" s="49"/>
      <c r="Q161" s="49"/>
      <c r="R161" s="49"/>
      <c r="S161" s="49"/>
      <c r="T161" s="49"/>
      <c r="U161" s="52"/>
      <c r="V161" s="49"/>
    </row>
    <row r="162" spans="1:22" ht="27.75" x14ac:dyDescent="0.4">
      <c r="A162" s="49"/>
      <c r="B162" s="49"/>
      <c r="C162" s="49"/>
      <c r="D162" s="49"/>
      <c r="E162" s="49"/>
      <c r="F162" s="49"/>
      <c r="G162" s="49"/>
      <c r="H162" s="49"/>
      <c r="I162" s="49"/>
      <c r="J162" s="50"/>
      <c r="K162" s="49"/>
      <c r="L162" s="49"/>
      <c r="M162" s="49"/>
      <c r="N162" s="49"/>
      <c r="O162" s="51"/>
      <c r="P162" s="49"/>
      <c r="Q162" s="49"/>
      <c r="R162" s="49"/>
      <c r="S162" s="49"/>
      <c r="T162" s="49"/>
      <c r="U162" s="52"/>
      <c r="V162" s="49"/>
    </row>
  </sheetData>
  <mergeCells count="30">
    <mergeCell ref="V1:V3"/>
    <mergeCell ref="B2:B3"/>
    <mergeCell ref="C2:C3"/>
    <mergeCell ref="D2:D3"/>
    <mergeCell ref="E2:E3"/>
    <mergeCell ref="F2:F3"/>
    <mergeCell ref="G2:G3"/>
    <mergeCell ref="L2:L3"/>
    <mergeCell ref="M2:M3"/>
    <mergeCell ref="A1:A3"/>
    <mergeCell ref="B1:I1"/>
    <mergeCell ref="J1:U1"/>
    <mergeCell ref="A141:H141"/>
    <mergeCell ref="H2:H3"/>
    <mergeCell ref="I2:I3"/>
    <mergeCell ref="J2:J3"/>
    <mergeCell ref="K2:K3"/>
    <mergeCell ref="N2:N3"/>
    <mergeCell ref="O2:R2"/>
    <mergeCell ref="S2:S3"/>
    <mergeCell ref="T2:T3"/>
    <mergeCell ref="U2:U3"/>
    <mergeCell ref="A151:F151"/>
    <mergeCell ref="A143:V143"/>
    <mergeCell ref="A144:F144"/>
    <mergeCell ref="J144:N144"/>
    <mergeCell ref="R144:V144"/>
    <mergeCell ref="A145:F145"/>
    <mergeCell ref="J145:N146"/>
    <mergeCell ref="R145:V14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opLeftCell="A4" workbookViewId="0">
      <selection activeCell="B30" sqref="B30:B32"/>
    </sheetView>
  </sheetViews>
  <sheetFormatPr defaultRowHeight="12.75" x14ac:dyDescent="0.2"/>
  <cols>
    <col min="1" max="1" width="4.42578125" bestFit="1" customWidth="1"/>
    <col min="2" max="2" width="26.42578125" bestFit="1" customWidth="1"/>
    <col min="3" max="3" width="23" bestFit="1" customWidth="1"/>
    <col min="4" max="4" width="30.28515625" bestFit="1" customWidth="1"/>
  </cols>
  <sheetData>
    <row r="1" spans="1:4" ht="26.25" thickBot="1" x14ac:dyDescent="0.25">
      <c r="A1" s="56" t="s">
        <v>3</v>
      </c>
      <c r="B1" s="56" t="s">
        <v>569</v>
      </c>
      <c r="C1" s="56" t="s">
        <v>570</v>
      </c>
      <c r="D1" s="56" t="s">
        <v>571</v>
      </c>
    </row>
    <row r="2" spans="1:4" ht="13.5" thickBot="1" x14ac:dyDescent="0.25">
      <c r="A2" s="57">
        <v>1</v>
      </c>
      <c r="B2" s="57" t="s">
        <v>572</v>
      </c>
      <c r="C2" s="57" t="s">
        <v>573</v>
      </c>
      <c r="D2" s="56" t="s">
        <v>573</v>
      </c>
    </row>
    <row r="3" spans="1:4" ht="13.5" thickBot="1" x14ac:dyDescent="0.25">
      <c r="A3" s="57">
        <v>2</v>
      </c>
      <c r="B3" s="57" t="s">
        <v>574</v>
      </c>
      <c r="C3" s="57" t="s">
        <v>575</v>
      </c>
      <c r="D3" s="56" t="s">
        <v>573</v>
      </c>
    </row>
    <row r="4" spans="1:4" ht="13.5" thickBot="1" x14ac:dyDescent="0.25">
      <c r="A4" s="57">
        <v>3</v>
      </c>
      <c r="B4" s="57" t="s">
        <v>576</v>
      </c>
      <c r="C4" s="57" t="s">
        <v>577</v>
      </c>
      <c r="D4" s="56" t="s">
        <v>578</v>
      </c>
    </row>
    <row r="5" spans="1:4" ht="13.5" thickBot="1" x14ac:dyDescent="0.25">
      <c r="A5" s="57">
        <v>4</v>
      </c>
      <c r="B5" s="57" t="s">
        <v>579</v>
      </c>
      <c r="C5" s="57" t="s">
        <v>580</v>
      </c>
      <c r="D5" s="56" t="s">
        <v>578</v>
      </c>
    </row>
    <row r="6" spans="1:4" ht="13.5" thickBot="1" x14ac:dyDescent="0.25">
      <c r="A6" s="57">
        <v>5</v>
      </c>
      <c r="B6" s="57" t="s">
        <v>581</v>
      </c>
      <c r="C6" s="57" t="s">
        <v>582</v>
      </c>
      <c r="D6" s="56" t="s">
        <v>578</v>
      </c>
    </row>
    <row r="7" spans="1:4" ht="13.5" thickBot="1" x14ac:dyDescent="0.25">
      <c r="A7" s="57">
        <v>6</v>
      </c>
      <c r="B7" s="57" t="s">
        <v>583</v>
      </c>
      <c r="C7" s="57" t="s">
        <v>584</v>
      </c>
      <c r="D7" s="56" t="s">
        <v>584</v>
      </c>
    </row>
    <row r="8" spans="1:4" ht="13.5" thickBot="1" x14ac:dyDescent="0.25">
      <c r="A8" s="57">
        <v>7</v>
      </c>
      <c r="B8" s="57" t="s">
        <v>585</v>
      </c>
      <c r="C8" s="57" t="s">
        <v>586</v>
      </c>
      <c r="D8" s="56" t="s">
        <v>584</v>
      </c>
    </row>
    <row r="9" spans="1:4" ht="13.5" thickBot="1" x14ac:dyDescent="0.25">
      <c r="A9" s="57">
        <v>8</v>
      </c>
      <c r="B9" s="57" t="s">
        <v>587</v>
      </c>
      <c r="C9" s="57" t="s">
        <v>588</v>
      </c>
      <c r="D9" s="56" t="s">
        <v>589</v>
      </c>
    </row>
    <row r="10" spans="1:4" ht="13.5" thickBot="1" x14ac:dyDescent="0.25">
      <c r="A10" s="57">
        <v>9</v>
      </c>
      <c r="B10" s="57" t="s">
        <v>590</v>
      </c>
      <c r="C10" s="57" t="s">
        <v>589</v>
      </c>
      <c r="D10" s="56" t="s">
        <v>589</v>
      </c>
    </row>
    <row r="11" spans="1:4" ht="13.5" thickBot="1" x14ac:dyDescent="0.25">
      <c r="A11" s="57">
        <v>10</v>
      </c>
      <c r="B11" s="57" t="s">
        <v>591</v>
      </c>
      <c r="C11" s="57" t="s">
        <v>592</v>
      </c>
      <c r="D11" s="56" t="s">
        <v>592</v>
      </c>
    </row>
    <row r="12" spans="1:4" ht="13.5" thickBot="1" x14ac:dyDescent="0.25">
      <c r="A12" s="57">
        <v>11</v>
      </c>
      <c r="B12" s="57" t="s">
        <v>593</v>
      </c>
      <c r="C12" s="57" t="s">
        <v>594</v>
      </c>
      <c r="D12" s="56" t="s">
        <v>592</v>
      </c>
    </row>
    <row r="13" spans="1:4" ht="13.5" thickBot="1" x14ac:dyDescent="0.25">
      <c r="A13" s="57">
        <v>12</v>
      </c>
      <c r="B13" s="57" t="s">
        <v>595</v>
      </c>
      <c r="C13" s="57" t="s">
        <v>596</v>
      </c>
      <c r="D13" s="56" t="s">
        <v>592</v>
      </c>
    </row>
    <row r="14" spans="1:4" ht="13.5" thickBot="1" x14ac:dyDescent="0.25">
      <c r="A14" s="57">
        <v>13</v>
      </c>
      <c r="B14" s="57" t="s">
        <v>597</v>
      </c>
      <c r="C14" s="57" t="s">
        <v>598</v>
      </c>
      <c r="D14" s="56" t="s">
        <v>592</v>
      </c>
    </row>
    <row r="15" spans="1:4" ht="13.5" thickBot="1" x14ac:dyDescent="0.25">
      <c r="A15" s="57">
        <v>14</v>
      </c>
      <c r="B15" s="57" t="s">
        <v>599</v>
      </c>
      <c r="C15" s="57" t="s">
        <v>600</v>
      </c>
      <c r="D15" s="56" t="s">
        <v>601</v>
      </c>
    </row>
    <row r="16" spans="1:4" ht="13.5" thickBot="1" x14ac:dyDescent="0.25">
      <c r="A16" s="57">
        <v>15</v>
      </c>
      <c r="B16" s="57" t="s">
        <v>602</v>
      </c>
      <c r="C16" s="57" t="s">
        <v>603</v>
      </c>
      <c r="D16" s="56" t="s">
        <v>601</v>
      </c>
    </row>
    <row r="17" spans="1:4" ht="13.5" thickBot="1" x14ac:dyDescent="0.25">
      <c r="A17" s="57">
        <v>16</v>
      </c>
      <c r="B17" s="57" t="s">
        <v>604</v>
      </c>
      <c r="C17" s="57" t="s">
        <v>605</v>
      </c>
      <c r="D17" s="56" t="s">
        <v>601</v>
      </c>
    </row>
    <row r="18" spans="1:4" ht="13.5" thickBot="1" x14ac:dyDescent="0.25">
      <c r="A18" s="57">
        <v>17</v>
      </c>
      <c r="B18" s="57" t="s">
        <v>606</v>
      </c>
      <c r="C18" s="57" t="s">
        <v>607</v>
      </c>
      <c r="D18" s="56" t="s">
        <v>608</v>
      </c>
    </row>
    <row r="19" spans="1:4" ht="13.5" thickBot="1" x14ac:dyDescent="0.25">
      <c r="A19" s="57">
        <v>18</v>
      </c>
      <c r="B19" s="57" t="s">
        <v>609</v>
      </c>
      <c r="C19" s="57" t="s">
        <v>608</v>
      </c>
      <c r="D19" s="56" t="s">
        <v>608</v>
      </c>
    </row>
    <row r="20" spans="1:4" ht="13.5" thickBot="1" x14ac:dyDescent="0.25">
      <c r="A20" s="57">
        <v>19</v>
      </c>
      <c r="B20" s="57" t="s">
        <v>610</v>
      </c>
      <c r="C20" s="57" t="s">
        <v>611</v>
      </c>
      <c r="D20" s="56" t="s">
        <v>608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vt:lpstr>
      <vt:lpstr>DANH SACH</vt:lpstr>
      <vt:lpstr>Sheet2</vt:lpstr>
      <vt:lpstr>Sheet3</vt:lpstr>
      <vt:lpstr>'DANH SACH'!Print_Area</vt:lpstr>
      <vt:lpstr>'DANH SACH'!Print_Titles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LOI</dc:creator>
  <cp:lastModifiedBy>PKTNT-9</cp:lastModifiedBy>
  <cp:lastPrinted>2026-08-18T02:09:47Z</cp:lastPrinted>
  <dcterms:created xsi:type="dcterms:W3CDTF">2026-01-23T03:56:42Z</dcterms:created>
  <dcterms:modified xsi:type="dcterms:W3CDTF">2026-08-18T02:39:29Z</dcterms:modified>
</cp:coreProperties>
</file>